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DGET 2019-2020\TRIM 2019-2020\BUDGETS FOR WEBSITE\"/>
    </mc:Choice>
  </mc:AlternateContent>
  <xr:revisionPtr revIDLastSave="0" documentId="13_ncr:1_{83B7F368-C34E-465C-807D-87764A9138DA}" xr6:coauthVersionLast="45" xr6:coauthVersionMax="45" xr10:uidLastSave="{00000000-0000-0000-0000-000000000000}"/>
  <bookViews>
    <workbookView xWindow="-108" yWindow="-108" windowWidth="20376" windowHeight="12240" tabRatio="601" xr2:uid="{00000000-000D-0000-FFFF-FFFF00000000}"/>
  </bookViews>
  <sheets>
    <sheet name="General Fund" sheetId="3" r:id="rId1"/>
  </sheets>
  <definedNames>
    <definedName name="_xlnm.Print_Area" localSheetId="0">'General Fund'!$A$1:$E$258</definedName>
    <definedName name="_xlnm.Print_Titles" localSheetId="0">'General Fund'!$1:$4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9" i="3" l="1"/>
  <c r="C221" i="3"/>
  <c r="C236" i="3" s="1"/>
  <c r="C215" i="3"/>
  <c r="C188" i="3"/>
  <c r="C181" i="3"/>
  <c r="C172" i="3"/>
  <c r="C138" i="3"/>
  <c r="C118" i="3"/>
  <c r="C132" i="3" s="1"/>
  <c r="C113" i="3"/>
  <c r="C107" i="3"/>
  <c r="C80" i="3"/>
  <c r="C88" i="3" s="1"/>
  <c r="C26" i="3"/>
  <c r="C60" i="3"/>
  <c r="C52" i="3"/>
  <c r="C37" i="3"/>
  <c r="C69" i="3"/>
  <c r="C47" i="3"/>
  <c r="C15" i="3"/>
  <c r="C62" i="3" s="1"/>
  <c r="C71" i="3" s="1"/>
  <c r="C251" i="3" l="1"/>
  <c r="C258" i="3" s="1"/>
</calcChain>
</file>

<file path=xl/sharedStrings.xml><?xml version="1.0" encoding="utf-8"?>
<sst xmlns="http://schemas.openxmlformats.org/spreadsheetml/2006/main" count="432" uniqueCount="349">
  <si>
    <t>Account/Description</t>
  </si>
  <si>
    <t>Revenues for Fund 001 - General Fund</t>
  </si>
  <si>
    <t>AD VALOREM TAXES</t>
  </si>
  <si>
    <t>DELINQ &amp; PAST DUE TAXES</t>
  </si>
  <si>
    <t>LOCAL OPTION GAS TAX</t>
  </si>
  <si>
    <t>FRANCHISE FEES-ELEC CF</t>
  </si>
  <si>
    <t>FRANCHISE FEE - SOLID WASTE</t>
  </si>
  <si>
    <t>UST - ELECT - CFEC</t>
  </si>
  <si>
    <t>UST - GAS</t>
  </si>
  <si>
    <t>License and Permits</t>
  </si>
  <si>
    <t>Total Taxes</t>
  </si>
  <si>
    <t>OTHER PERMITS</t>
  </si>
  <si>
    <t>Total License and Permits</t>
  </si>
  <si>
    <t>STATE REVENUE SHARING</t>
  </si>
  <si>
    <t>STATE MOBILE HOME LIC.</t>
  </si>
  <si>
    <t>STATE ALCOHOLIC BEV LIC.</t>
  </si>
  <si>
    <t>LOCAL GVT 1/2 C SALES TAX</t>
  </si>
  <si>
    <t>STATE GAS TAX REFUND</t>
  </si>
  <si>
    <t>Charges For Services</t>
  </si>
  <si>
    <t>ZONING FEES</t>
  </si>
  <si>
    <t>COPYING</t>
  </si>
  <si>
    <t>ELECTION QUALIFYING FEE</t>
  </si>
  <si>
    <t>Total Charges For Services</t>
  </si>
  <si>
    <t>Fines and Bonds</t>
  </si>
  <si>
    <t>COURT FINES</t>
  </si>
  <si>
    <t>Total  Fines and Bonds</t>
  </si>
  <si>
    <t>Misc. Revenue</t>
  </si>
  <si>
    <t>INTEREST INCOME - GF</t>
  </si>
  <si>
    <t>CEMETERY LOTS</t>
  </si>
  <si>
    <t>Total Misc. Revenue</t>
  </si>
  <si>
    <t>001.311.200</t>
  </si>
  <si>
    <t>001.312.410</t>
  </si>
  <si>
    <t>001.312.600</t>
  </si>
  <si>
    <t>001.314.100</t>
  </si>
  <si>
    <t>001.314.101</t>
  </si>
  <si>
    <t>001.314.300</t>
  </si>
  <si>
    <t>001.314.400</t>
  </si>
  <si>
    <t>001.322.100</t>
  </si>
  <si>
    <t>001.329.000</t>
  </si>
  <si>
    <t>001.335.120</t>
  </si>
  <si>
    <t>001.335.140</t>
  </si>
  <si>
    <t>001.335.150</t>
  </si>
  <si>
    <t>001.335.180</t>
  </si>
  <si>
    <t>001.335.410</t>
  </si>
  <si>
    <t>001.338.902</t>
  </si>
  <si>
    <t>001.341.200</t>
  </si>
  <si>
    <t>001.341.400</t>
  </si>
  <si>
    <t>001.341.900</t>
  </si>
  <si>
    <t>001.347.531</t>
  </si>
  <si>
    <t>001.351.100</t>
  </si>
  <si>
    <t>001.361.100</t>
  </si>
  <si>
    <t>001.364.100</t>
  </si>
  <si>
    <t>001.369.900</t>
  </si>
  <si>
    <t>001.389.000</t>
  </si>
  <si>
    <t>COMMUNICATIONS SERV. TAX</t>
  </si>
  <si>
    <t>OTHER REVENUE</t>
  </si>
  <si>
    <t>001.315.000</t>
  </si>
  <si>
    <t>Intergovernmental Revenue</t>
  </si>
  <si>
    <t>Total Intergovernmental Revenue</t>
  </si>
  <si>
    <t>001.311.110</t>
  </si>
  <si>
    <t>TRAFFIC SIGNALS MAINT. REIMB.</t>
  </si>
  <si>
    <t>001.335.190</t>
  </si>
  <si>
    <t>001.335.192</t>
  </si>
  <si>
    <t>FRANCHISE FEES-ELEC PROG. ENE</t>
  </si>
  <si>
    <t>TOTAL OPERATING REVENUE</t>
  </si>
  <si>
    <t>TOTAL OPERATING REVENUE &amp; GRANTS</t>
  </si>
  <si>
    <t>UTILITY TAX FROM WATER</t>
  </si>
  <si>
    <t>IMPACT FEES - POLICE</t>
  </si>
  <si>
    <t>001.363.221</t>
  </si>
  <si>
    <t>001.363.224</t>
  </si>
  <si>
    <t>IMPACT FEES - TRANSPORTATION</t>
  </si>
  <si>
    <t>001.363.225</t>
  </si>
  <si>
    <t>IMPACT FEES - RECREATION</t>
  </si>
  <si>
    <t>001.349.100</t>
  </si>
  <si>
    <t>DOG POUND FEES</t>
  </si>
  <si>
    <t>001.347.540</t>
  </si>
  <si>
    <t>USHER CENTER RENTAL FEES</t>
  </si>
  <si>
    <t>USHER CENTER FLAT FEES</t>
  </si>
  <si>
    <t>001.347.541</t>
  </si>
  <si>
    <t>USHER CENTER SALES TAX</t>
  </si>
  <si>
    <t>001.322.200</t>
  </si>
  <si>
    <t>SITE PLAN REVIEW FEES</t>
  </si>
  <si>
    <t>001.369.950</t>
  </si>
  <si>
    <t>PRIOR YEAR EXPENSE REFUND</t>
  </si>
  <si>
    <t>GRANTS</t>
  </si>
  <si>
    <t>TOTAL GRANTS</t>
  </si>
  <si>
    <t>001.369.916</t>
  </si>
  <si>
    <t>US MARSHALL PD OVERTIME</t>
  </si>
  <si>
    <t>TOTAL CONTINGENCY &amp; PRIOR YR REFUND</t>
  </si>
  <si>
    <t>001.316.000</t>
  </si>
  <si>
    <t>BUSINESS TAX LICENSE</t>
  </si>
  <si>
    <t>001.362.100</t>
  </si>
  <si>
    <t>RENT/INS. DUE FROM TRI CO COMMUNITY INC.</t>
  </si>
  <si>
    <t>001.339.000</t>
  </si>
  <si>
    <t>PAYMENT IN LIEU OF TAX</t>
  </si>
  <si>
    <t>001.369.925</t>
  </si>
  <si>
    <t>CENTENNIAL FUND</t>
  </si>
  <si>
    <t>001.351.101</t>
  </si>
  <si>
    <t>LOCAL PD FINES</t>
  </si>
  <si>
    <t>UST - ELECT - DUKE ENERGY</t>
  </si>
  <si>
    <t>BUILDING PERMITS - 20%</t>
  </si>
  <si>
    <t>STATE HIGHWAY LIGHTING MAINT. REIMB.</t>
  </si>
  <si>
    <t>BUDGET CONTINGENCY/STREET-ENGINEERING</t>
  </si>
  <si>
    <t>FY 2019/2020     7.9075 MILLS</t>
  </si>
  <si>
    <t>DISCRETIONARY SALES SURTAX</t>
  </si>
  <si>
    <t>COUNTY CONT TO CROSSING GUARDS</t>
  </si>
  <si>
    <t>2019/20 Budget</t>
  </si>
  <si>
    <t>Actual</t>
  </si>
  <si>
    <t>%</t>
  </si>
  <si>
    <t>001.323.100</t>
  </si>
  <si>
    <t>001.323.101</t>
  </si>
  <si>
    <t>001.323.700</t>
  </si>
  <si>
    <t>CITY OF CHIEFLAND TENTATIVE ADOPTION HEARING</t>
  </si>
  <si>
    <t>Expenses Fund 001 - General Fund</t>
  </si>
  <si>
    <t>CITY OF CHIEFLAND TENTATIVE ADOPTION</t>
  </si>
  <si>
    <t>FY 2019/2020  7.9075 MILLS</t>
  </si>
  <si>
    <t>Legislative Dept</t>
  </si>
  <si>
    <t>001.511.110</t>
  </si>
  <si>
    <t>EXECUTIVE SALARIES</t>
  </si>
  <si>
    <t>001.511.134</t>
  </si>
  <si>
    <t>ELECTIONS</t>
  </si>
  <si>
    <t>001.511.210</t>
  </si>
  <si>
    <t>FICA TAXES</t>
  </si>
  <si>
    <t>001.511.220</t>
  </si>
  <si>
    <t>RETIREMENT CONTRIBUTIONS</t>
  </si>
  <si>
    <t>001.511.230</t>
  </si>
  <si>
    <t>HEALTH INSURANCE</t>
  </si>
  <si>
    <t>001.511.240</t>
  </si>
  <si>
    <t>WORKMENS COMPENSATION</t>
  </si>
  <si>
    <t>001.511.300</t>
  </si>
  <si>
    <t>OPERATING EXPENSES</t>
  </si>
  <si>
    <t>001.511.310</t>
  </si>
  <si>
    <t>COUNSEL &amp; LEGAL ADVICE</t>
  </si>
  <si>
    <t>001.511.440</t>
  </si>
  <si>
    <t>COPIER MACHINE LEASE</t>
  </si>
  <si>
    <t>001.511.450</t>
  </si>
  <si>
    <t>INSURANCE - ALL</t>
  </si>
  <si>
    <t>TOTAL LEGISLATIVE DEPT.</t>
  </si>
  <si>
    <t>Finance Administration</t>
  </si>
  <si>
    <t>001.513.110</t>
  </si>
  <si>
    <t>001.513.120</t>
  </si>
  <si>
    <t>REGULAR SALARIES</t>
  </si>
  <si>
    <t>001.513.210</t>
  </si>
  <si>
    <t>001.513.220</t>
  </si>
  <si>
    <t>001.513.230</t>
  </si>
  <si>
    <t>001.513.240</t>
  </si>
  <si>
    <t>001.513.300</t>
  </si>
  <si>
    <t>001.513.310</t>
  </si>
  <si>
    <t>001.513.320</t>
  </si>
  <si>
    <t>ACCOUNTING &amp; AUDITING</t>
  </si>
  <si>
    <t>001.513.350</t>
  </si>
  <si>
    <t>TRAINING</t>
  </si>
  <si>
    <t>001.513.410</t>
  </si>
  <si>
    <t>COMMUNICATIONS</t>
  </si>
  <si>
    <t>001.513.430</t>
  </si>
  <si>
    <t>UTILITY SERVICES</t>
  </si>
  <si>
    <t>001.513.440</t>
  </si>
  <si>
    <t>001.513.450</t>
  </si>
  <si>
    <t>001.513.460</t>
  </si>
  <si>
    <t>REPAIR &amp; MAINT. SERVICE</t>
  </si>
  <si>
    <t>001.513.522</t>
  </si>
  <si>
    <t>GAS &amp; OIL</t>
  </si>
  <si>
    <t>TOTAL FINANCE &amp; ADMIN. DEPT.</t>
  </si>
  <si>
    <t>Comp. Planning Board</t>
  </si>
  <si>
    <t>001.515.133</t>
  </si>
  <si>
    <t>PLANNING BOARD EXPENSES</t>
  </si>
  <si>
    <t>001.515.310</t>
  </si>
  <si>
    <t>001.515.521</t>
  </si>
  <si>
    <t>OPERATING SUPPLIES</t>
  </si>
  <si>
    <t>TOTAL COMP PLANNING BOARD</t>
  </si>
  <si>
    <t>General Government Dept</t>
  </si>
  <si>
    <t>001.519.120</t>
  </si>
  <si>
    <t>001.519.140</t>
  </si>
  <si>
    <t>OVERTIME</t>
  </si>
  <si>
    <t>001.519.210</t>
  </si>
  <si>
    <t>001.519.220</t>
  </si>
  <si>
    <t>001.519.230</t>
  </si>
  <si>
    <t>001.519.240</t>
  </si>
  <si>
    <t>001.519.300</t>
  </si>
  <si>
    <t>001.519.315</t>
  </si>
  <si>
    <t>CLEANING/JANITORIAL</t>
  </si>
  <si>
    <t>001.519.410</t>
  </si>
  <si>
    <t>001.519.430</t>
  </si>
  <si>
    <t>001.519.450</t>
  </si>
  <si>
    <t>001.519.460</t>
  </si>
  <si>
    <t>001.519.462</t>
  </si>
  <si>
    <t>REPAIRS &amp; MAINT - VEHICLE</t>
  </si>
  <si>
    <t>001.519.522</t>
  </si>
  <si>
    <t>GASOLINE &amp; OIL</t>
  </si>
  <si>
    <t>001.519.523</t>
  </si>
  <si>
    <t>UNIFORMS</t>
  </si>
  <si>
    <t>001.519.640</t>
  </si>
  <si>
    <t>CAPITAL OUTLAY EQUIPMENT</t>
  </si>
  <si>
    <t>TOTAL GEN GOVERNMENT DEPT</t>
  </si>
  <si>
    <t>Code Enforcement</t>
  </si>
  <si>
    <t>001.520.300</t>
  </si>
  <si>
    <t>001.520.302</t>
  </si>
  <si>
    <t>CODE ENFORCEMENT</t>
  </si>
  <si>
    <t>001.520.310</t>
  </si>
  <si>
    <t>TOTAL CODE ENFORCEMENT</t>
  </si>
  <si>
    <t>Police Dept</t>
  </si>
  <si>
    <t>001.521.110</t>
  </si>
  <si>
    <t>001.521.121</t>
  </si>
  <si>
    <t>PATROLMEN SALARIES</t>
  </si>
  <si>
    <t>001.521.122</t>
  </si>
  <si>
    <t>CLERK SALARY</t>
  </si>
  <si>
    <t>001.521.135</t>
  </si>
  <si>
    <t>SCHOOL CROSSING GUARD</t>
  </si>
  <si>
    <t>001.521.140</t>
  </si>
  <si>
    <t>001.521.141</t>
  </si>
  <si>
    <t>US MARSHALL OVERTIME</t>
  </si>
  <si>
    <t>001.521.142</t>
  </si>
  <si>
    <t>SPECIAL EVENT OT</t>
  </si>
  <si>
    <t>001.521.143</t>
  </si>
  <si>
    <t>SPECIAL PAY - K9 / FTO</t>
  </si>
  <si>
    <t>001.521.150</t>
  </si>
  <si>
    <t>INCENTIVE PAY- EDUCATION</t>
  </si>
  <si>
    <t>001.521.210</t>
  </si>
  <si>
    <t>001.521.220</t>
  </si>
  <si>
    <t>001.521.230</t>
  </si>
  <si>
    <t>001.521.240</t>
  </si>
  <si>
    <t>001.521.300</t>
  </si>
  <si>
    <t>001.521.310</t>
  </si>
  <si>
    <t>COUNSEL &amp; LEGAL ADVISE</t>
  </si>
  <si>
    <t>001.521.350</t>
  </si>
  <si>
    <t>001.521.352</t>
  </si>
  <si>
    <t>INVESTIGATIVE FUNDS</t>
  </si>
  <si>
    <t>001.521.410</t>
  </si>
  <si>
    <t>001.521.430</t>
  </si>
  <si>
    <t>001.521.431</t>
  </si>
  <si>
    <t>I.T. SERVICES</t>
  </si>
  <si>
    <t>001.521.440</t>
  </si>
  <si>
    <t>PD COPIER</t>
  </si>
  <si>
    <t>001.521.450</t>
  </si>
  <si>
    <t>001.521.460</t>
  </si>
  <si>
    <t>REPAIR &amp; MAINT SERVICE</t>
  </si>
  <si>
    <t>001.521.462</t>
  </si>
  <si>
    <t>REPAIR &amp; MAINT VEHICLE</t>
  </si>
  <si>
    <t>001.521.464</t>
  </si>
  <si>
    <t>RADIO USERS FEE</t>
  </si>
  <si>
    <t>001.521.465</t>
  </si>
  <si>
    <t>VEHICLE/RADAR ST REQUIREMENT</t>
  </si>
  <si>
    <t>001.521.492</t>
  </si>
  <si>
    <t>K-9 EXPENSES</t>
  </si>
  <si>
    <t>001.521.522</t>
  </si>
  <si>
    <t>001.521.527</t>
  </si>
  <si>
    <t>UNIFORMS - INVEST</t>
  </si>
  <si>
    <t>001.521.719</t>
  </si>
  <si>
    <t>PRINCIPAL PD CAR LOAN</t>
  </si>
  <si>
    <t>001.521.729</t>
  </si>
  <si>
    <t>INTEREST PD CAR LOAN</t>
  </si>
  <si>
    <t>TOTAL POLICE DEPT.</t>
  </si>
  <si>
    <t>Protective Inspections</t>
  </si>
  <si>
    <t>001.524.300</t>
  </si>
  <si>
    <t>001.524.305</t>
  </si>
  <si>
    <t>FL MUNCIPAL SERVICESPERMIT FEES</t>
  </si>
  <si>
    <t>001.524.310</t>
  </si>
  <si>
    <t>001.524.430</t>
  </si>
  <si>
    <t>UTILITIES</t>
  </si>
  <si>
    <t>001.524.450</t>
  </si>
  <si>
    <t>001.524.460</t>
  </si>
  <si>
    <t>REPAIR &amp; MAINTENANCE - SERVICE</t>
  </si>
  <si>
    <t>TOTAL PROTECTIVE INSPECTIONS</t>
  </si>
  <si>
    <t>Physical Environment</t>
  </si>
  <si>
    <t>001.539.300</t>
  </si>
  <si>
    <t>001.539.341</t>
  </si>
  <si>
    <t>CEMETERY</t>
  </si>
  <si>
    <t>001.539.460</t>
  </si>
  <si>
    <t>001.539.640</t>
  </si>
  <si>
    <t>TOTAL PHYSICAL ENVIRONMENT</t>
  </si>
  <si>
    <t>Streets Dept</t>
  </si>
  <si>
    <t>001.541.120</t>
  </si>
  <si>
    <t>001.541.140</t>
  </si>
  <si>
    <t>001.541.142</t>
  </si>
  <si>
    <t>001.541.210</t>
  </si>
  <si>
    <t>001.541.220</t>
  </si>
  <si>
    <t>001.541.230</t>
  </si>
  <si>
    <t>001.541.240</t>
  </si>
  <si>
    <t>001.541.300</t>
  </si>
  <si>
    <t>001.541.303</t>
  </si>
  <si>
    <t>ANIMAL CONTROL</t>
  </si>
  <si>
    <t>001.541.310</t>
  </si>
  <si>
    <t>001.541.350</t>
  </si>
  <si>
    <t>001.541.410</t>
  </si>
  <si>
    <t>001.541.431</t>
  </si>
  <si>
    <t>STREET LIGHTING</t>
  </si>
  <si>
    <t>001.541.432</t>
  </si>
  <si>
    <t>TRAFFIC SIGNALS</t>
  </si>
  <si>
    <t>001.541.450</t>
  </si>
  <si>
    <t>001.541.460</t>
  </si>
  <si>
    <t>001.541.462</t>
  </si>
  <si>
    <t>001.541.522</t>
  </si>
  <si>
    <t>001.541.523</t>
  </si>
  <si>
    <t>001.541.530</t>
  </si>
  <si>
    <t>ROAD MATERIALS &amp; SUPPLY</t>
  </si>
  <si>
    <t>001.541.531</t>
  </si>
  <si>
    <t>STREET PAVING/ENGINEERING</t>
  </si>
  <si>
    <t>001.541.640</t>
  </si>
  <si>
    <t xml:space="preserve">CAPITAL OUTLAY EQUIPMENT </t>
  </si>
  <si>
    <t>001.541.715</t>
  </si>
  <si>
    <t>PRINCIPAL-DUMP TRUCK LOAN</t>
  </si>
  <si>
    <t>001.541.725</t>
  </si>
  <si>
    <t>INTEREST- DUMP TRUCK LOAN</t>
  </si>
  <si>
    <t>TOTAL STREETS DEPT.</t>
  </si>
  <si>
    <t>Recreation Dept</t>
  </si>
  <si>
    <t>001.572.120</t>
  </si>
  <si>
    <t>001.572.140</t>
  </si>
  <si>
    <t>001.572.142</t>
  </si>
  <si>
    <t>001.572.210</t>
  </si>
  <si>
    <t>001.572.220</t>
  </si>
  <si>
    <t>001.572.230</t>
  </si>
  <si>
    <t>001.572.240</t>
  </si>
  <si>
    <t>001.572.300</t>
  </si>
  <si>
    <t>001.572.344</t>
  </si>
  <si>
    <t>001.572.410</t>
  </si>
  <si>
    <t>001.572.430</t>
  </si>
  <si>
    <t>UTILITY SERVICE</t>
  </si>
  <si>
    <t>001.572.450</t>
  </si>
  <si>
    <t>001.572.460</t>
  </si>
  <si>
    <t>001.572.490</t>
  </si>
  <si>
    <t>CHRISTMAS LIGHTS/DEPOT</t>
  </si>
  <si>
    <t>001.572.495</t>
  </si>
  <si>
    <t>MUSEUM EXPENSES</t>
  </si>
  <si>
    <t>001.572.522</t>
  </si>
  <si>
    <t>001.572.523</t>
  </si>
  <si>
    <t>001.572.620</t>
  </si>
  <si>
    <t>CAPITAL IMPROVEMENT</t>
  </si>
  <si>
    <t>TOTAL RECREATION DEPT.</t>
  </si>
  <si>
    <t>Usher Center</t>
  </si>
  <si>
    <t>001.573.140</t>
  </si>
  <si>
    <t>001.573.210</t>
  </si>
  <si>
    <t>001.573.220</t>
  </si>
  <si>
    <t>RETIREMENT</t>
  </si>
  <si>
    <t>001.573.300</t>
  </si>
  <si>
    <t>OPERATING EXPENSE</t>
  </si>
  <si>
    <t>001.573.410</t>
  </si>
  <si>
    <t>001.573.430</t>
  </si>
  <si>
    <t>INSURANCE ALL</t>
  </si>
  <si>
    <t>001.573.460</t>
  </si>
  <si>
    <t>001.573.640</t>
  </si>
  <si>
    <t>001.573.911</t>
  </si>
  <si>
    <t>SALES TAX</t>
  </si>
  <si>
    <t>TOTAL USHER CENTER</t>
  </si>
  <si>
    <t>TOTAL OPERATING EXPENSES</t>
  </si>
  <si>
    <t>001.522.550</t>
  </si>
  <si>
    <t>GEN FUND TRANSFER TO FIRE FUND</t>
  </si>
  <si>
    <t>001.584.990</t>
  </si>
  <si>
    <t>CARRY FORWARD</t>
  </si>
  <si>
    <t>TOTAL GENERAL FUND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</si>
</sst>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0" xfId="0" applyFont="1" applyBorder="1" applyAlignment="1">
      <alignment vertical="top"/>
    </xf>
    <xf numFmtId="0" fontId="4" fillId="2" borderId="3" xfId="6" applyFont="1" applyFill="1" applyBorder="1" applyAlignment="1">
      <alignment horizontal="center"/>
    </xf>
    <xf numFmtId="0" fontId="4" fillId="0" borderId="4" xfId="0" applyFont="1" applyBorder="1"/>
    <xf numFmtId="0" fontId="5" fillId="0" borderId="4" xfId="0" applyFont="1" applyBorder="1"/>
    <xf numFmtId="43" fontId="5" fillId="0" borderId="4" xfId="1" applyFont="1" applyBorder="1"/>
    <xf numFmtId="0" fontId="5" fillId="0" borderId="5" xfId="0" applyFont="1" applyBorder="1"/>
    <xf numFmtId="43" fontId="5" fillId="0" borderId="5" xfId="1" applyFont="1" applyBorder="1"/>
    <xf numFmtId="49" fontId="5" fillId="0" borderId="5" xfId="0" applyNumberFormat="1" applyFont="1" applyBorder="1"/>
    <xf numFmtId="0" fontId="5" fillId="0" borderId="6" xfId="4" applyFont="1" applyBorder="1"/>
    <xf numFmtId="43" fontId="5" fillId="0" borderId="6" xfId="1" applyFont="1" applyBorder="1"/>
    <xf numFmtId="0" fontId="4" fillId="0" borderId="7" xfId="0" applyFont="1" applyBorder="1"/>
    <xf numFmtId="44" fontId="4" fillId="0" borderId="8" xfId="2" applyFont="1" applyBorder="1"/>
    <xf numFmtId="44" fontId="4" fillId="0" borderId="9" xfId="2" applyFont="1" applyBorder="1"/>
    <xf numFmtId="44" fontId="4" fillId="0" borderId="10" xfId="2" applyFont="1" applyBorder="1"/>
    <xf numFmtId="0" fontId="4" fillId="3" borderId="11" xfId="0" applyFont="1" applyFill="1" applyBorder="1"/>
    <xf numFmtId="44" fontId="4" fillId="3" borderId="2" xfId="2" applyFont="1" applyFill="1" applyBorder="1"/>
    <xf numFmtId="44" fontId="4" fillId="3" borderId="12" xfId="2" applyFont="1" applyFill="1" applyBorder="1"/>
    <xf numFmtId="0" fontId="4" fillId="0" borderId="3" xfId="6" applyFont="1" applyBorder="1" applyAlignment="1">
      <alignment horizontal="center"/>
    </xf>
    <xf numFmtId="0" fontId="5" fillId="0" borderId="5" xfId="4" applyFont="1" applyBorder="1"/>
    <xf numFmtId="0" fontId="4" fillId="0" borderId="13" xfId="4" applyFont="1" applyBorder="1"/>
    <xf numFmtId="44" fontId="4" fillId="0" borderId="14" xfId="2" applyFont="1" applyBorder="1"/>
    <xf numFmtId="44" fontId="4" fillId="0" borderId="15" xfId="2" applyFont="1" applyBorder="1"/>
    <xf numFmtId="44" fontId="4" fillId="0" borderId="16" xfId="2" applyFont="1" applyBorder="1"/>
    <xf numFmtId="0" fontId="4" fillId="3" borderId="11" xfId="4" applyFont="1" applyFill="1" applyBorder="1"/>
    <xf numFmtId="0" fontId="4" fillId="0" borderId="4" xfId="6" applyFont="1" applyBorder="1"/>
    <xf numFmtId="0" fontId="5" fillId="0" borderId="4" xfId="6" applyFont="1" applyBorder="1"/>
    <xf numFmtId="0" fontId="5" fillId="0" borderId="5" xfId="6" applyFont="1" applyBorder="1"/>
    <xf numFmtId="0" fontId="5" fillId="0" borderId="6" xfId="6" applyFont="1" applyBorder="1"/>
    <xf numFmtId="0" fontId="4" fillId="0" borderId="13" xfId="6" applyFont="1" applyBorder="1"/>
    <xf numFmtId="0" fontId="4" fillId="3" borderId="11" xfId="6" applyFont="1" applyFill="1" applyBorder="1"/>
    <xf numFmtId="0" fontId="5" fillId="0" borderId="4" xfId="6" applyFont="1" applyBorder="1" applyAlignment="1">
      <alignment horizontal="center"/>
    </xf>
    <xf numFmtId="0" fontId="4" fillId="3" borderId="17" xfId="6" applyFont="1" applyFill="1" applyBorder="1"/>
    <xf numFmtId="44" fontId="4" fillId="3" borderId="18" xfId="2" applyFont="1" applyFill="1" applyBorder="1"/>
    <xf numFmtId="44" fontId="4" fillId="3" borderId="19" xfId="2" applyFont="1" applyFill="1" applyBorder="1"/>
    <xf numFmtId="0" fontId="4" fillId="0" borderId="5" xfId="6" applyFont="1" applyBorder="1"/>
    <xf numFmtId="43" fontId="5" fillId="0" borderId="0" xfId="0" applyNumberFormat="1" applyFont="1"/>
    <xf numFmtId="44" fontId="4" fillId="0" borderId="20" xfId="2" applyFont="1" applyBorder="1"/>
    <xf numFmtId="0" fontId="4" fillId="0" borderId="21" xfId="6" applyFont="1" applyBorder="1"/>
    <xf numFmtId="0" fontId="4" fillId="0" borderId="4" xfId="6" applyFont="1" applyBorder="1" applyAlignment="1">
      <alignment horizontal="center"/>
    </xf>
    <xf numFmtId="43" fontId="5" fillId="0" borderId="22" xfId="1" applyFont="1" applyBorder="1"/>
    <xf numFmtId="4" fontId="5" fillId="0" borderId="5" xfId="1" applyNumberFormat="1" applyFont="1" applyBorder="1"/>
    <xf numFmtId="43" fontId="5" fillId="4" borderId="5" xfId="1" applyFont="1" applyFill="1" applyBorder="1"/>
    <xf numFmtId="0" fontId="4" fillId="0" borderId="7" xfId="6" applyFont="1" applyBorder="1"/>
    <xf numFmtId="0" fontId="5" fillId="3" borderId="11" xfId="0" applyFont="1" applyFill="1" applyBorder="1"/>
    <xf numFmtId="0" fontId="5" fillId="3" borderId="2" xfId="0" applyFont="1" applyFill="1" applyBorder="1"/>
    <xf numFmtId="0" fontId="5" fillId="3" borderId="12" xfId="0" applyFont="1" applyFill="1" applyBorder="1"/>
    <xf numFmtId="0" fontId="4" fillId="0" borderId="4" xfId="3" applyFont="1" applyBorder="1"/>
    <xf numFmtId="0" fontId="5" fillId="0" borderId="4" xfId="3" applyFont="1" applyBorder="1"/>
    <xf numFmtId="0" fontId="5" fillId="0" borderId="5" xfId="3" applyFont="1" applyBorder="1"/>
    <xf numFmtId="0" fontId="5" fillId="0" borderId="6" xfId="3" applyFont="1" applyBorder="1"/>
    <xf numFmtId="0" fontId="4" fillId="0" borderId="13" xfId="3" applyFont="1" applyBorder="1"/>
    <xf numFmtId="0" fontId="4" fillId="3" borderId="23" xfId="3" applyFont="1" applyFill="1" applyBorder="1"/>
    <xf numFmtId="44" fontId="4" fillId="3" borderId="24" xfId="2" applyFont="1" applyFill="1" applyBorder="1"/>
    <xf numFmtId="44" fontId="4" fillId="3" borderId="25" xfId="2" applyFont="1" applyFill="1" applyBorder="1"/>
    <xf numFmtId="0" fontId="4" fillId="0" borderId="5" xfId="7" applyFont="1" applyBorder="1"/>
    <xf numFmtId="0" fontId="5" fillId="0" borderId="5" xfId="7" applyFont="1" applyBorder="1"/>
    <xf numFmtId="0" fontId="5" fillId="0" borderId="5" xfId="5" applyFont="1" applyBorder="1"/>
    <xf numFmtId="0" fontId="4" fillId="0" borderId="14" xfId="7" applyFont="1" applyBorder="1"/>
    <xf numFmtId="0" fontId="4" fillId="3" borderId="26" xfId="7" applyFont="1" applyFill="1" applyBorder="1"/>
    <xf numFmtId="44" fontId="4" fillId="3" borderId="27" xfId="2" applyFont="1" applyFill="1" applyBorder="1"/>
    <xf numFmtId="0" fontId="4" fillId="0" borderId="4" xfId="5" applyFont="1" applyBorder="1"/>
    <xf numFmtId="0" fontId="5" fillId="0" borderId="4" xfId="5" applyFont="1" applyBorder="1"/>
    <xf numFmtId="0" fontId="4" fillId="0" borderId="14" xfId="5" applyFont="1" applyBorder="1"/>
    <xf numFmtId="0" fontId="4" fillId="3" borderId="21" xfId="5" applyFont="1" applyFill="1" applyBorder="1"/>
    <xf numFmtId="44" fontId="4" fillId="3" borderId="28" xfId="2" applyFont="1" applyFill="1" applyBorder="1"/>
    <xf numFmtId="44" fontId="4" fillId="3" borderId="22" xfId="2" applyFont="1" applyFill="1" applyBorder="1"/>
    <xf numFmtId="0" fontId="4" fillId="0" borderId="5" xfId="5" applyFont="1" applyBorder="1"/>
    <xf numFmtId="44" fontId="4" fillId="0" borderId="5" xfId="2" applyFont="1" applyBorder="1"/>
    <xf numFmtId="44" fontId="5" fillId="0" borderId="5" xfId="2" applyFont="1" applyBorder="1"/>
    <xf numFmtId="44" fontId="5" fillId="0" borderId="5" xfId="2" applyFont="1" applyBorder="1" applyAlignment="1">
      <alignment horizontal="center"/>
    </xf>
    <xf numFmtId="0" fontId="5" fillId="0" borderId="6" xfId="5" applyFont="1" applyBorder="1"/>
    <xf numFmtId="44" fontId="5" fillId="0" borderId="6" xfId="2" applyFont="1" applyBorder="1"/>
    <xf numFmtId="0" fontId="5" fillId="0" borderId="14" xfId="5" applyFont="1" applyBorder="1"/>
    <xf numFmtId="0" fontId="5" fillId="3" borderId="0" xfId="5" applyFont="1" applyFill="1"/>
    <xf numFmtId="44" fontId="4" fillId="3" borderId="0" xfId="2" applyFont="1" applyFill="1"/>
    <xf numFmtId="44" fontId="4" fillId="0" borderId="4" xfId="2" applyFont="1" applyBorder="1"/>
    <xf numFmtId="0" fontId="5" fillId="0" borderId="5" xfId="2" applyNumberFormat="1" applyFont="1" applyBorder="1" applyAlignment="1">
      <alignment horizontal="left" vertical="center"/>
    </xf>
    <xf numFmtId="43" fontId="5" fillId="0" borderId="5" xfId="2" applyNumberFormat="1" applyFont="1" applyBorder="1"/>
    <xf numFmtId="43" fontId="4" fillId="0" borderId="5" xfId="0" applyNumberFormat="1" applyFont="1" applyBorder="1"/>
    <xf numFmtId="0" fontId="5" fillId="0" borderId="6" xfId="0" applyFont="1" applyBorder="1"/>
    <xf numFmtId="43" fontId="5" fillId="0" borderId="6" xfId="0" applyNumberFormat="1" applyFont="1" applyBorder="1"/>
    <xf numFmtId="0" fontId="4" fillId="0" borderId="14" xfId="0" applyFont="1" applyBorder="1"/>
    <xf numFmtId="44" fontId="4" fillId="0" borderId="14" xfId="0" applyNumberFormat="1" applyFont="1" applyBorder="1"/>
    <xf numFmtId="164" fontId="4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43" fontId="4" fillId="5" borderId="5" xfId="1" applyNumberFormat="1" applyFont="1" applyFill="1" applyBorder="1" applyAlignment="1">
      <alignment horizontal="center"/>
    </xf>
    <xf numFmtId="13" fontId="4" fillId="5" borderId="5" xfId="1" applyNumberFormat="1" applyFont="1" applyFill="1" applyBorder="1" applyAlignment="1">
      <alignment horizontal="center"/>
    </xf>
    <xf numFmtId="43" fontId="5" fillId="0" borderId="5" xfId="0" applyNumberFormat="1" applyFont="1" applyBorder="1"/>
    <xf numFmtId="0" fontId="5" fillId="0" borderId="5" xfId="0" applyFont="1" applyFill="1" applyBorder="1"/>
    <xf numFmtId="43" fontId="5" fillId="0" borderId="1" xfId="0" applyNumberFormat="1" applyFont="1" applyBorder="1"/>
    <xf numFmtId="43" fontId="5" fillId="0" borderId="3" xfId="0" applyNumberFormat="1" applyFont="1" applyBorder="1"/>
    <xf numFmtId="0" fontId="5" fillId="0" borderId="37" xfId="0" applyFont="1" applyBorder="1"/>
    <xf numFmtId="44" fontId="4" fillId="0" borderId="38" xfId="2" applyFont="1" applyBorder="1"/>
    <xf numFmtId="44" fontId="4" fillId="0" borderId="38" xfId="2" applyNumberFormat="1" applyFont="1" applyBorder="1"/>
    <xf numFmtId="43" fontId="5" fillId="0" borderId="35" xfId="1" applyFont="1" applyBorder="1"/>
    <xf numFmtId="43" fontId="5" fillId="0" borderId="35" xfId="1" applyNumberFormat="1" applyFont="1" applyBorder="1"/>
    <xf numFmtId="43" fontId="5" fillId="0" borderId="39" xfId="1" applyFont="1" applyBorder="1"/>
    <xf numFmtId="43" fontId="5" fillId="0" borderId="35" xfId="0" applyNumberFormat="1" applyFont="1" applyBorder="1"/>
    <xf numFmtId="44" fontId="4" fillId="0" borderId="40" xfId="2" applyNumberFormat="1" applyFont="1" applyBorder="1"/>
    <xf numFmtId="44" fontId="4" fillId="0" borderId="41" xfId="2" applyNumberFormat="1" applyFont="1" applyBorder="1"/>
    <xf numFmtId="0" fontId="4" fillId="0" borderId="5" xfId="0" applyFont="1" applyBorder="1"/>
    <xf numFmtId="44" fontId="4" fillId="0" borderId="42" xfId="2" applyNumberFormat="1" applyFont="1" applyBorder="1"/>
    <xf numFmtId="44" fontId="5" fillId="0" borderId="5" xfId="2" applyNumberFormat="1" applyFont="1" applyBorder="1"/>
    <xf numFmtId="44" fontId="4" fillId="0" borderId="5" xfId="2" applyNumberFormat="1" applyFont="1" applyBorder="1"/>
    <xf numFmtId="0" fontId="5" fillId="0" borderId="43" xfId="0" applyFont="1" applyBorder="1"/>
    <xf numFmtId="0" fontId="5" fillId="0" borderId="3" xfId="0" applyFont="1" applyBorder="1"/>
    <xf numFmtId="44" fontId="4" fillId="0" borderId="44" xfId="2" applyNumberFormat="1" applyFont="1" applyBorder="1"/>
    <xf numFmtId="43" fontId="4" fillId="0" borderId="21" xfId="2" applyNumberFormat="1" applyFont="1" applyBorder="1"/>
    <xf numFmtId="43" fontId="4" fillId="0" borderId="39" xfId="2" applyNumberFormat="1" applyFont="1" applyBorder="1"/>
    <xf numFmtId="43" fontId="5" fillId="0" borderId="4" xfId="1" applyNumberFormat="1" applyFont="1" applyBorder="1"/>
    <xf numFmtId="43" fontId="5" fillId="0" borderId="5" xfId="1" applyNumberFormat="1" applyFont="1" applyBorder="1"/>
    <xf numFmtId="0" fontId="5" fillId="0" borderId="45" xfId="0" applyFont="1" applyBorder="1"/>
    <xf numFmtId="44" fontId="4" fillId="0" borderId="39" xfId="2" applyFont="1" applyBorder="1"/>
    <xf numFmtId="43" fontId="4" fillId="0" borderId="46" xfId="2" applyNumberFormat="1" applyFont="1" applyBorder="1"/>
    <xf numFmtId="0" fontId="4" fillId="0" borderId="21" xfId="0" applyFont="1" applyBorder="1"/>
    <xf numFmtId="43" fontId="5" fillId="0" borderId="21" xfId="1" applyFont="1" applyBorder="1"/>
    <xf numFmtId="43" fontId="5" fillId="0" borderId="21" xfId="1" applyNumberFormat="1" applyFont="1" applyBorder="1"/>
    <xf numFmtId="44" fontId="5" fillId="0" borderId="38" xfId="2" applyNumberFormat="1" applyFont="1" applyBorder="1"/>
    <xf numFmtId="0" fontId="5" fillId="0" borderId="47" xfId="0" applyFont="1" applyBorder="1"/>
    <xf numFmtId="44" fontId="4" fillId="0" borderId="47" xfId="2" applyFont="1" applyBorder="1"/>
    <xf numFmtId="43" fontId="4" fillId="0" borderId="1" xfId="2" applyNumberFormat="1" applyFont="1" applyBorder="1"/>
    <xf numFmtId="44" fontId="4" fillId="0" borderId="44" xfId="2" applyFont="1" applyBorder="1"/>
    <xf numFmtId="44" fontId="4" fillId="0" borderId="37" xfId="2" applyFont="1" applyBorder="1"/>
    <xf numFmtId="0" fontId="5" fillId="0" borderId="38" xfId="0" applyFont="1" applyBorder="1"/>
    <xf numFmtId="44" fontId="5" fillId="0" borderId="4" xfId="2" applyFont="1" applyBorder="1"/>
    <xf numFmtId="43" fontId="4" fillId="0" borderId="4" xfId="2" applyNumberFormat="1" applyFont="1" applyBorder="1"/>
    <xf numFmtId="39" fontId="5" fillId="0" borderId="21" xfId="2" applyNumberFormat="1" applyFont="1" applyBorder="1"/>
    <xf numFmtId="43" fontId="5" fillId="0" borderId="21" xfId="2" applyNumberFormat="1" applyFont="1" applyBorder="1"/>
    <xf numFmtId="39" fontId="5" fillId="0" borderId="4" xfId="2" applyNumberFormat="1" applyFont="1" applyBorder="1"/>
    <xf numFmtId="0" fontId="5" fillId="0" borderId="0" xfId="0" applyFont="1"/>
    <xf numFmtId="43" fontId="5" fillId="0" borderId="4" xfId="2" applyNumberFormat="1" applyFont="1" applyBorder="1"/>
    <xf numFmtId="39" fontId="5" fillId="0" borderId="1" xfId="2" applyNumberFormat="1" applyFont="1" applyBorder="1"/>
    <xf numFmtId="43" fontId="5" fillId="0" borderId="1" xfId="2" applyNumberFormat="1" applyFont="1" applyBorder="1"/>
    <xf numFmtId="44" fontId="5" fillId="0" borderId="44" xfId="2" applyNumberFormat="1" applyFont="1" applyBorder="1"/>
    <xf numFmtId="0" fontId="4" fillId="0" borderId="38" xfId="0" applyFont="1" applyBorder="1"/>
    <xf numFmtId="0" fontId="5" fillId="0" borderId="1" xfId="0" applyFont="1" applyBorder="1"/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35" xfId="0" applyFont="1" applyBorder="1"/>
    <xf numFmtId="0" fontId="4" fillId="0" borderId="36" xfId="0" applyFont="1" applyBorder="1"/>
    <xf numFmtId="0" fontId="4" fillId="5" borderId="35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31" xfId="0" applyNumberFormat="1" applyFont="1" applyBorder="1" applyAlignment="1">
      <alignment horizontal="center"/>
    </xf>
    <xf numFmtId="0" fontId="4" fillId="2" borderId="32" xfId="6" applyFont="1" applyFill="1" applyBorder="1" applyAlignment="1">
      <alignment horizontal="center"/>
    </xf>
    <xf numFmtId="0" fontId="4" fillId="2" borderId="33" xfId="6" applyFont="1" applyFill="1" applyBorder="1" applyAlignment="1">
      <alignment horizontal="center"/>
    </xf>
    <xf numFmtId="0" fontId="4" fillId="0" borderId="11" xfId="6" applyFont="1" applyBorder="1" applyAlignment="1">
      <alignment horizontal="left"/>
    </xf>
    <xf numFmtId="0" fontId="4" fillId="0" borderId="34" xfId="6" applyFont="1" applyBorder="1" applyAlignment="1">
      <alignment horizontal="left"/>
    </xf>
  </cellXfs>
  <cellStyles count="8">
    <cellStyle name="Comma" xfId="1" builtinId="3"/>
    <cellStyle name="Currency" xfId="2" builtinId="4"/>
    <cellStyle name="Normal" xfId="0" builtinId="0"/>
    <cellStyle name="Normal_Physical" xfId="3" xr:uid="{00000000-0005-0000-0000-000003000000}"/>
    <cellStyle name="Normal_Police" xfId="4" xr:uid="{00000000-0005-0000-0000-000004000000}"/>
    <cellStyle name="Normal_Recreation" xfId="5" xr:uid="{00000000-0005-0000-0000-000005000000}"/>
    <cellStyle name="Normal_Sheet1" xfId="6" xr:uid="{00000000-0005-0000-0000-000006000000}"/>
    <cellStyle name="Normal_Streets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259"/>
  <sheetViews>
    <sheetView tabSelected="1" topLeftCell="A187" zoomScale="90" zoomScaleNormal="90" workbookViewId="0">
      <selection activeCell="A72" sqref="A72"/>
    </sheetView>
  </sheetViews>
  <sheetFormatPr defaultColWidth="9.109375" defaultRowHeight="15" x14ac:dyDescent="0.25"/>
  <cols>
    <col min="1" max="1" width="17.109375" style="1" customWidth="1"/>
    <col min="2" max="2" width="52.6640625" style="1" customWidth="1"/>
    <col min="3" max="3" width="20.77734375" style="1" customWidth="1"/>
    <col min="4" max="4" width="20.109375" style="1" customWidth="1"/>
    <col min="5" max="5" width="16.77734375" style="1" customWidth="1"/>
    <col min="6" max="16384" width="9.109375" style="1"/>
  </cols>
  <sheetData>
    <row r="1" spans="1:198" s="3" customFormat="1" ht="15.6" customHeight="1" x14ac:dyDescent="0.25">
      <c r="A1" s="88"/>
      <c r="B1" s="142" t="s">
        <v>1</v>
      </c>
      <c r="C1" s="89"/>
      <c r="D1" s="89"/>
      <c r="E1" s="89"/>
    </row>
    <row r="2" spans="1:198" s="3" customFormat="1" ht="15.6" customHeight="1" x14ac:dyDescent="0.25">
      <c r="A2" s="141"/>
      <c r="B2" s="142" t="s">
        <v>112</v>
      </c>
      <c r="C2" s="142"/>
      <c r="D2" s="142"/>
      <c r="E2" s="142"/>
    </row>
    <row r="3" spans="1:198" s="3" customFormat="1" ht="15.6" customHeight="1" x14ac:dyDescent="0.25">
      <c r="A3" s="143"/>
      <c r="B3" s="144" t="s">
        <v>103</v>
      </c>
      <c r="C3" s="144"/>
      <c r="D3" s="144"/>
      <c r="E3" s="144"/>
    </row>
    <row r="4" spans="1:198" s="3" customFormat="1" ht="15.6" customHeight="1" x14ac:dyDescent="0.25">
      <c r="A4" s="147"/>
      <c r="B4" s="148" t="s">
        <v>0</v>
      </c>
      <c r="C4" s="90" t="s">
        <v>106</v>
      </c>
      <c r="D4" s="91" t="s">
        <v>107</v>
      </c>
      <c r="E4" s="90" t="s">
        <v>108</v>
      </c>
      <c r="GP4" s="5"/>
    </row>
    <row r="5" spans="1:198" s="3" customFormat="1" ht="15.6" customHeight="1" x14ac:dyDescent="0.25">
      <c r="A5" s="10" t="s">
        <v>59</v>
      </c>
      <c r="B5" s="10" t="s">
        <v>2</v>
      </c>
      <c r="C5" s="92">
        <v>1027160</v>
      </c>
      <c r="D5" s="92"/>
      <c r="E5" s="92"/>
      <c r="F5" s="2"/>
    </row>
    <row r="6" spans="1:198" s="3" customFormat="1" ht="15.6" customHeight="1" x14ac:dyDescent="0.25">
      <c r="A6" s="10" t="s">
        <v>30</v>
      </c>
      <c r="B6" s="10" t="s">
        <v>3</v>
      </c>
      <c r="C6" s="92">
        <v>30000</v>
      </c>
      <c r="D6" s="92"/>
      <c r="E6" s="92"/>
      <c r="F6" s="2"/>
    </row>
    <row r="7" spans="1:198" s="3" customFormat="1" ht="15.6" customHeight="1" x14ac:dyDescent="0.25">
      <c r="A7" s="10" t="s">
        <v>31</v>
      </c>
      <c r="B7" s="10" t="s">
        <v>4</v>
      </c>
      <c r="C7" s="92">
        <v>46418</v>
      </c>
      <c r="D7" s="92"/>
      <c r="E7" s="92"/>
    </row>
    <row r="8" spans="1:198" s="3" customFormat="1" ht="15.6" customHeight="1" x14ac:dyDescent="0.25">
      <c r="A8" s="10" t="s">
        <v>32</v>
      </c>
      <c r="B8" s="93" t="s">
        <v>104</v>
      </c>
      <c r="C8" s="92">
        <v>212597</v>
      </c>
      <c r="D8" s="92"/>
      <c r="E8" s="92"/>
    </row>
    <row r="9" spans="1:198" s="3" customFormat="1" ht="15.6" customHeight="1" x14ac:dyDescent="0.25">
      <c r="A9" s="10" t="s">
        <v>33</v>
      </c>
      <c r="B9" s="10" t="s">
        <v>7</v>
      </c>
      <c r="C9" s="92">
        <v>210000</v>
      </c>
      <c r="D9" s="92"/>
      <c r="E9" s="92"/>
    </row>
    <row r="10" spans="1:198" s="3" customFormat="1" ht="15.6" customHeight="1" x14ac:dyDescent="0.25">
      <c r="A10" s="10" t="s">
        <v>34</v>
      </c>
      <c r="B10" s="10" t="s">
        <v>99</v>
      </c>
      <c r="C10" s="92">
        <v>70000</v>
      </c>
      <c r="D10" s="92"/>
      <c r="E10" s="92"/>
    </row>
    <row r="11" spans="1:198" s="3" customFormat="1" ht="15.6" customHeight="1" x14ac:dyDescent="0.25">
      <c r="A11" s="10" t="s">
        <v>35</v>
      </c>
      <c r="B11" s="10" t="s">
        <v>66</v>
      </c>
      <c r="C11" s="92">
        <v>42000</v>
      </c>
      <c r="D11" s="92"/>
      <c r="E11" s="92"/>
    </row>
    <row r="12" spans="1:198" s="3" customFormat="1" ht="15.6" customHeight="1" x14ac:dyDescent="0.25">
      <c r="A12" s="10" t="s">
        <v>36</v>
      </c>
      <c r="B12" s="10" t="s">
        <v>8</v>
      </c>
      <c r="C12" s="92">
        <v>27000</v>
      </c>
      <c r="D12" s="92"/>
      <c r="E12" s="92"/>
    </row>
    <row r="13" spans="1:198" s="3" customFormat="1" ht="15.6" customHeight="1" x14ac:dyDescent="0.25">
      <c r="A13" s="10" t="s">
        <v>56</v>
      </c>
      <c r="B13" s="93" t="s">
        <v>54</v>
      </c>
      <c r="C13" s="92">
        <v>67767</v>
      </c>
      <c r="D13" s="92"/>
      <c r="E13" s="92"/>
    </row>
    <row r="14" spans="1:198" s="3" customFormat="1" ht="15.6" customHeight="1" thickBot="1" x14ac:dyDescent="0.3">
      <c r="A14" s="8" t="s">
        <v>89</v>
      </c>
      <c r="B14" s="8" t="s">
        <v>90</v>
      </c>
      <c r="C14" s="94">
        <v>14300</v>
      </c>
      <c r="D14" s="94"/>
      <c r="E14" s="95"/>
    </row>
    <row r="15" spans="1:198" s="3" customFormat="1" ht="15.6" customHeight="1" thickBot="1" x14ac:dyDescent="0.3">
      <c r="A15" s="96"/>
      <c r="B15" s="97" t="s">
        <v>10</v>
      </c>
      <c r="C15" s="98">
        <f>SUM(C5:C14)</f>
        <v>1747242</v>
      </c>
      <c r="D15" s="98"/>
      <c r="E15" s="98"/>
    </row>
    <row r="16" spans="1:198" ht="15.6" customHeight="1" x14ac:dyDescent="0.25">
      <c r="A16" s="145" t="s">
        <v>9</v>
      </c>
      <c r="B16" s="146"/>
      <c r="C16" s="99"/>
      <c r="D16" s="100"/>
      <c r="E16" s="101"/>
    </row>
    <row r="17" spans="1:44" ht="15.6" customHeight="1" x14ac:dyDescent="0.25">
      <c r="A17" s="10" t="s">
        <v>37</v>
      </c>
      <c r="B17" s="10" t="s">
        <v>100</v>
      </c>
      <c r="C17" s="102">
        <v>58600</v>
      </c>
      <c r="D17" s="102"/>
      <c r="E17" s="92"/>
    </row>
    <row r="18" spans="1:44" ht="15.6" customHeight="1" x14ac:dyDescent="0.25">
      <c r="A18" s="10" t="s">
        <v>80</v>
      </c>
      <c r="B18" s="10" t="s">
        <v>81</v>
      </c>
      <c r="C18" s="102">
        <v>300</v>
      </c>
      <c r="D18" s="102"/>
      <c r="E18" s="92"/>
    </row>
    <row r="19" spans="1:44" ht="15.6" customHeight="1" x14ac:dyDescent="0.25">
      <c r="A19" s="10" t="s">
        <v>109</v>
      </c>
      <c r="B19" s="10" t="s">
        <v>5</v>
      </c>
      <c r="C19" s="92">
        <v>200000</v>
      </c>
      <c r="D19" s="92"/>
      <c r="E19" s="92"/>
    </row>
    <row r="20" spans="1:44" ht="15.6" customHeight="1" x14ac:dyDescent="0.25">
      <c r="A20" s="10" t="s">
        <v>110</v>
      </c>
      <c r="B20" s="10" t="s">
        <v>63</v>
      </c>
      <c r="C20" s="92">
        <v>70000</v>
      </c>
      <c r="D20" s="92"/>
      <c r="E20" s="92"/>
    </row>
    <row r="21" spans="1:44" ht="15.6" customHeight="1" x14ac:dyDescent="0.25">
      <c r="A21" s="10" t="s">
        <v>111</v>
      </c>
      <c r="B21" s="10" t="s">
        <v>6</v>
      </c>
      <c r="C21" s="92">
        <v>57300</v>
      </c>
      <c r="D21" s="92"/>
      <c r="E21" s="92"/>
    </row>
    <row r="22" spans="1:44" ht="15.6" customHeight="1" x14ac:dyDescent="0.25">
      <c r="A22" s="10" t="s">
        <v>68</v>
      </c>
      <c r="B22" s="10" t="s">
        <v>67</v>
      </c>
      <c r="C22" s="92">
        <v>0</v>
      </c>
      <c r="D22" s="92"/>
      <c r="E22" s="92"/>
    </row>
    <row r="23" spans="1:44" ht="15.6" customHeight="1" x14ac:dyDescent="0.25">
      <c r="A23" s="10" t="s">
        <v>69</v>
      </c>
      <c r="B23" s="10" t="s">
        <v>70</v>
      </c>
      <c r="C23" s="92">
        <v>0</v>
      </c>
      <c r="D23" s="92"/>
      <c r="E23" s="92"/>
    </row>
    <row r="24" spans="1:44" ht="15.6" customHeight="1" x14ac:dyDescent="0.25">
      <c r="A24" s="10" t="s">
        <v>71</v>
      </c>
      <c r="B24" s="10" t="s">
        <v>72</v>
      </c>
      <c r="C24" s="92">
        <v>0</v>
      </c>
      <c r="D24" s="92"/>
      <c r="E24" s="92"/>
    </row>
    <row r="25" spans="1:44" ht="15.6" customHeight="1" thickBot="1" x14ac:dyDescent="0.3">
      <c r="A25" s="10" t="s">
        <v>38</v>
      </c>
      <c r="B25" s="10" t="s">
        <v>11</v>
      </c>
      <c r="C25" s="102">
        <v>400</v>
      </c>
      <c r="D25" s="102"/>
      <c r="E25" s="95"/>
    </row>
    <row r="26" spans="1:44" s="4" customFormat="1" ht="15.6" customHeight="1" thickBot="1" x14ac:dyDescent="0.3">
      <c r="A26" s="96"/>
      <c r="B26" s="97" t="s">
        <v>12</v>
      </c>
      <c r="C26" s="98">
        <f>SUM(C17:C25)</f>
        <v>386600</v>
      </c>
      <c r="D26" s="103"/>
      <c r="E26" s="10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5.6" customHeight="1" x14ac:dyDescent="0.25">
      <c r="A27" s="105" t="s">
        <v>57</v>
      </c>
      <c r="B27" s="10"/>
      <c r="C27" s="92"/>
      <c r="D27" s="92"/>
      <c r="E27" s="106"/>
    </row>
    <row r="28" spans="1:44" ht="15.6" customHeight="1" x14ac:dyDescent="0.25">
      <c r="A28" s="10" t="s">
        <v>39</v>
      </c>
      <c r="B28" s="93" t="s">
        <v>13</v>
      </c>
      <c r="C28" s="92">
        <v>92186</v>
      </c>
      <c r="D28" s="92"/>
      <c r="E28" s="107"/>
      <c r="I28" s="3"/>
    </row>
    <row r="29" spans="1:44" ht="15.6" customHeight="1" x14ac:dyDescent="0.25">
      <c r="A29" s="10" t="s">
        <v>40</v>
      </c>
      <c r="B29" s="10" t="s">
        <v>14</v>
      </c>
      <c r="C29" s="92">
        <v>2500</v>
      </c>
      <c r="D29" s="92"/>
      <c r="E29" s="108"/>
    </row>
    <row r="30" spans="1:44" ht="15.6" customHeight="1" x14ac:dyDescent="0.25">
      <c r="A30" s="10" t="s">
        <v>41</v>
      </c>
      <c r="B30" s="10" t="s">
        <v>15</v>
      </c>
      <c r="C30" s="92">
        <v>2300</v>
      </c>
      <c r="D30" s="92"/>
      <c r="E30" s="108"/>
    </row>
    <row r="31" spans="1:44" ht="15.6" customHeight="1" x14ac:dyDescent="0.25">
      <c r="A31" s="10" t="s">
        <v>42</v>
      </c>
      <c r="B31" s="10" t="s">
        <v>16</v>
      </c>
      <c r="C31" s="92">
        <v>104079</v>
      </c>
      <c r="D31" s="92"/>
      <c r="E31" s="92"/>
    </row>
    <row r="32" spans="1:44" ht="15.6" customHeight="1" x14ac:dyDescent="0.25">
      <c r="A32" s="10" t="s">
        <v>61</v>
      </c>
      <c r="B32" s="93" t="s">
        <v>60</v>
      </c>
      <c r="C32" s="92">
        <v>30034</v>
      </c>
      <c r="D32" s="92"/>
      <c r="E32" s="92"/>
    </row>
    <row r="33" spans="1:255" ht="15.6" customHeight="1" x14ac:dyDescent="0.25">
      <c r="A33" s="10" t="s">
        <v>62</v>
      </c>
      <c r="B33" s="93" t="s">
        <v>101</v>
      </c>
      <c r="C33" s="92">
        <v>37235</v>
      </c>
      <c r="D33" s="92"/>
      <c r="E33" s="92"/>
    </row>
    <row r="34" spans="1:255" ht="15.6" customHeight="1" x14ac:dyDescent="0.25">
      <c r="A34" s="10" t="s">
        <v>43</v>
      </c>
      <c r="B34" s="10" t="s">
        <v>17</v>
      </c>
      <c r="C34" s="92">
        <v>4000</v>
      </c>
      <c r="D34" s="92"/>
      <c r="E34" s="92"/>
    </row>
    <row r="35" spans="1:255" ht="15.6" customHeight="1" x14ac:dyDescent="0.25">
      <c r="A35" s="10" t="s">
        <v>44</v>
      </c>
      <c r="B35" s="10" t="s">
        <v>105</v>
      </c>
      <c r="C35" s="85">
        <v>11979</v>
      </c>
      <c r="D35" s="92"/>
      <c r="E35" s="92"/>
    </row>
    <row r="36" spans="1:255" ht="15.6" customHeight="1" thickBot="1" x14ac:dyDescent="0.3">
      <c r="A36" s="109" t="s">
        <v>93</v>
      </c>
      <c r="B36" s="110" t="s">
        <v>94</v>
      </c>
      <c r="C36" s="95">
        <v>2800</v>
      </c>
      <c r="D36" s="85"/>
      <c r="E36" s="85"/>
    </row>
    <row r="37" spans="1:255" s="3" customFormat="1" ht="15.6" customHeight="1" thickBot="1" x14ac:dyDescent="0.3">
      <c r="A37" s="96"/>
      <c r="B37" s="97" t="s">
        <v>58</v>
      </c>
      <c r="C37" s="111">
        <f>SUM(C28:C36)</f>
        <v>287113</v>
      </c>
      <c r="D37" s="98"/>
      <c r="E37" s="98"/>
    </row>
    <row r="38" spans="1:255" s="3" customFormat="1" ht="15.6" customHeight="1" x14ac:dyDescent="0.25">
      <c r="A38" s="8"/>
      <c r="B38" s="80"/>
      <c r="C38" s="112"/>
      <c r="D38" s="112"/>
      <c r="E38" s="113"/>
    </row>
    <row r="39" spans="1:255" ht="15.6" customHeight="1" x14ac:dyDescent="0.25">
      <c r="A39" s="105" t="s">
        <v>18</v>
      </c>
      <c r="B39" s="10"/>
      <c r="C39" s="99"/>
      <c r="D39" s="100"/>
      <c r="E39" s="11"/>
    </row>
    <row r="40" spans="1:255" ht="15.6" customHeight="1" x14ac:dyDescent="0.25">
      <c r="A40" s="10" t="s">
        <v>45</v>
      </c>
      <c r="B40" s="10" t="s">
        <v>19</v>
      </c>
      <c r="C40" s="92">
        <v>1000</v>
      </c>
      <c r="D40" s="92"/>
      <c r="E40" s="92"/>
    </row>
    <row r="41" spans="1:255" ht="15.6" customHeight="1" x14ac:dyDescent="0.25">
      <c r="A41" s="10" t="s">
        <v>46</v>
      </c>
      <c r="B41" s="10" t="s">
        <v>20</v>
      </c>
      <c r="C41" s="92">
        <v>1500</v>
      </c>
      <c r="D41" s="92"/>
      <c r="E41" s="92"/>
    </row>
    <row r="42" spans="1:255" ht="15.6" customHeight="1" x14ac:dyDescent="0.25">
      <c r="A42" s="10" t="s">
        <v>47</v>
      </c>
      <c r="B42" s="10" t="s">
        <v>21</v>
      </c>
      <c r="C42" s="92">
        <v>1344</v>
      </c>
      <c r="D42" s="92"/>
      <c r="E42" s="92"/>
    </row>
    <row r="43" spans="1:255" ht="15.6" customHeight="1" x14ac:dyDescent="0.25">
      <c r="A43" s="84" t="s">
        <v>48</v>
      </c>
      <c r="B43" s="10" t="s">
        <v>76</v>
      </c>
      <c r="C43" s="85">
        <v>6000</v>
      </c>
      <c r="D43" s="85"/>
      <c r="E43" s="9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255" ht="15.6" customHeight="1" x14ac:dyDescent="0.25">
      <c r="A44" s="10" t="s">
        <v>75</v>
      </c>
      <c r="B44" s="10" t="s">
        <v>77</v>
      </c>
      <c r="C44" s="92">
        <v>4000</v>
      </c>
      <c r="D44" s="92"/>
      <c r="E44" s="9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255" ht="15.6" customHeight="1" x14ac:dyDescent="0.25">
      <c r="A45" s="10" t="s">
        <v>78</v>
      </c>
      <c r="B45" s="10" t="s">
        <v>79</v>
      </c>
      <c r="C45" s="92">
        <v>450</v>
      </c>
      <c r="D45" s="92"/>
      <c r="E45" s="9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255" ht="15.6" customHeight="1" thickBot="1" x14ac:dyDescent="0.3">
      <c r="A46" s="84" t="s">
        <v>73</v>
      </c>
      <c r="B46" s="84" t="s">
        <v>74</v>
      </c>
      <c r="C46" s="85">
        <v>300</v>
      </c>
      <c r="D46" s="85"/>
      <c r="E46" s="85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255" s="4" customFormat="1" ht="15.6" customHeight="1" thickBot="1" x14ac:dyDescent="0.3">
      <c r="A47" s="96"/>
      <c r="B47" s="97" t="s">
        <v>22</v>
      </c>
      <c r="C47" s="98">
        <f>SUM(C40:C46)</f>
        <v>14594</v>
      </c>
      <c r="D47" s="98"/>
      <c r="E47" s="98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ht="15.6" customHeight="1" x14ac:dyDescent="0.25">
      <c r="A48" s="8"/>
      <c r="B48" s="8"/>
      <c r="C48" s="9"/>
      <c r="D48" s="114"/>
      <c r="E48" s="9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.6" customHeight="1" x14ac:dyDescent="0.25">
      <c r="A49" s="105" t="s">
        <v>23</v>
      </c>
      <c r="B49" s="10"/>
      <c r="C49" s="11"/>
      <c r="D49" s="115"/>
      <c r="E49" s="1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5.6" customHeight="1" x14ac:dyDescent="0.25">
      <c r="A50" s="84" t="s">
        <v>49</v>
      </c>
      <c r="B50" s="84" t="s">
        <v>24</v>
      </c>
      <c r="C50" s="85">
        <v>5000</v>
      </c>
      <c r="D50" s="85"/>
      <c r="E50" s="85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5.6" customHeight="1" thickBot="1" x14ac:dyDescent="0.3">
      <c r="A51" s="84" t="s">
        <v>97</v>
      </c>
      <c r="B51" s="84" t="s">
        <v>98</v>
      </c>
      <c r="C51" s="85">
        <v>1000</v>
      </c>
      <c r="D51" s="85"/>
      <c r="E51" s="85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s="3" customFormat="1" ht="15.6" customHeight="1" thickBot="1" x14ac:dyDescent="0.3">
      <c r="A52" s="96"/>
      <c r="B52" s="97" t="s">
        <v>25</v>
      </c>
      <c r="C52" s="98">
        <f>SUM(C50:C51)</f>
        <v>6000</v>
      </c>
      <c r="D52" s="98"/>
      <c r="E52" s="98"/>
    </row>
    <row r="53" spans="1:18" s="3" customFormat="1" ht="15.6" customHeight="1" thickBot="1" x14ac:dyDescent="0.3">
      <c r="A53" s="116"/>
      <c r="B53" s="117"/>
      <c r="C53" s="118"/>
      <c r="D53" s="118"/>
      <c r="E53" s="98"/>
    </row>
    <row r="54" spans="1:18" ht="15.6" customHeight="1" thickBot="1" x14ac:dyDescent="0.3">
      <c r="A54" s="119" t="s">
        <v>26</v>
      </c>
      <c r="B54" s="8"/>
      <c r="C54" s="120"/>
      <c r="D54" s="121"/>
      <c r="E54" s="98"/>
    </row>
    <row r="55" spans="1:18" ht="15.6" customHeight="1" thickBot="1" x14ac:dyDescent="0.3">
      <c r="A55" s="10" t="s">
        <v>50</v>
      </c>
      <c r="B55" s="10" t="s">
        <v>27</v>
      </c>
      <c r="C55" s="92">
        <v>1200</v>
      </c>
      <c r="D55" s="92"/>
      <c r="E55" s="98"/>
    </row>
    <row r="56" spans="1:18" ht="15.6" customHeight="1" thickBot="1" x14ac:dyDescent="0.3">
      <c r="A56" s="10" t="s">
        <v>91</v>
      </c>
      <c r="B56" s="10" t="s">
        <v>92</v>
      </c>
      <c r="C56" s="92">
        <v>842</v>
      </c>
      <c r="D56" s="92"/>
      <c r="E56" s="98"/>
    </row>
    <row r="57" spans="1:18" ht="15.6" customHeight="1" thickBot="1" x14ac:dyDescent="0.3">
      <c r="A57" s="10" t="s">
        <v>51</v>
      </c>
      <c r="B57" s="10" t="s">
        <v>28</v>
      </c>
      <c r="C57" s="92">
        <v>2000</v>
      </c>
      <c r="D57" s="92"/>
      <c r="E57" s="122"/>
    </row>
    <row r="58" spans="1:18" ht="15.6" customHeight="1" thickBot="1" x14ac:dyDescent="0.3">
      <c r="A58" s="84" t="s">
        <v>52</v>
      </c>
      <c r="B58" s="84" t="s">
        <v>55</v>
      </c>
      <c r="C58" s="92">
        <v>10000</v>
      </c>
      <c r="D58" s="92"/>
      <c r="E58" s="98"/>
    </row>
    <row r="59" spans="1:18" s="3" customFormat="1" ht="15.6" customHeight="1" thickBot="1" x14ac:dyDescent="0.3">
      <c r="A59" s="84" t="s">
        <v>86</v>
      </c>
      <c r="B59" s="84" t="s">
        <v>87</v>
      </c>
      <c r="C59" s="85">
        <v>30000</v>
      </c>
      <c r="D59" s="85"/>
      <c r="E59" s="85"/>
    </row>
    <row r="60" spans="1:18" s="3" customFormat="1" ht="15.6" customHeight="1" thickBot="1" x14ac:dyDescent="0.3">
      <c r="A60" s="96"/>
      <c r="B60" s="97" t="s">
        <v>29</v>
      </c>
      <c r="C60" s="98">
        <f>SUM(C55:C59)</f>
        <v>44042</v>
      </c>
      <c r="D60" s="103"/>
      <c r="E60" s="98"/>
    </row>
    <row r="61" spans="1:18" s="3" customFormat="1" ht="15.6" customHeight="1" thickBot="1" x14ac:dyDescent="0.3">
      <c r="A61" s="123"/>
      <c r="B61" s="124"/>
      <c r="C61" s="124"/>
      <c r="D61" s="125"/>
      <c r="E61" s="126"/>
    </row>
    <row r="62" spans="1:18" s="3" customFormat="1" ht="15.6" customHeight="1" thickBot="1" x14ac:dyDescent="0.3">
      <c r="A62" s="127" t="s">
        <v>64</v>
      </c>
      <c r="B62" s="128"/>
      <c r="C62" s="98">
        <f>C15+C26+C37+C47+C52+C60</f>
        <v>2485591</v>
      </c>
      <c r="D62" s="98"/>
      <c r="E62" s="98"/>
    </row>
    <row r="63" spans="1:18" s="3" customFormat="1" ht="15.6" customHeight="1" x14ac:dyDescent="0.25">
      <c r="A63" s="80" t="s">
        <v>84</v>
      </c>
      <c r="B63" s="8"/>
      <c r="C63" s="112"/>
      <c r="D63" s="112"/>
      <c r="E63" s="113"/>
    </row>
    <row r="64" spans="1:18" s="3" customFormat="1" ht="15.6" customHeight="1" x14ac:dyDescent="0.25">
      <c r="A64" s="129"/>
      <c r="B64" s="7" t="s">
        <v>85</v>
      </c>
      <c r="C64" s="112">
        <v>0</v>
      </c>
      <c r="D64" s="112"/>
      <c r="E64" s="130"/>
    </row>
    <row r="65" spans="1:16" s="3" customFormat="1" ht="15.6" customHeight="1" x14ac:dyDescent="0.25">
      <c r="A65" s="129"/>
      <c r="B65" s="7"/>
      <c r="C65" s="112"/>
      <c r="D65" s="112"/>
      <c r="E65" s="130"/>
    </row>
    <row r="66" spans="1:16" s="3" customFormat="1" ht="15.6" customHeight="1" x14ac:dyDescent="0.25">
      <c r="A66" s="8" t="s">
        <v>95</v>
      </c>
      <c r="B66" s="8" t="s">
        <v>96</v>
      </c>
      <c r="C66" s="131"/>
      <c r="D66" s="132"/>
      <c r="E66" s="133"/>
    </row>
    <row r="67" spans="1:16" s="3" customFormat="1" ht="15.6" customHeight="1" x14ac:dyDescent="0.25">
      <c r="A67" s="134" t="s">
        <v>82</v>
      </c>
      <c r="B67" s="8" t="s">
        <v>83</v>
      </c>
      <c r="C67" s="132">
        <v>8000</v>
      </c>
      <c r="D67" s="132"/>
      <c r="E67" s="135"/>
    </row>
    <row r="68" spans="1:16" s="3" customFormat="1" ht="15.6" customHeight="1" thickBot="1" x14ac:dyDescent="0.3">
      <c r="A68" s="123" t="s">
        <v>53</v>
      </c>
      <c r="B68" s="123" t="s">
        <v>102</v>
      </c>
      <c r="C68" s="136">
        <v>300000</v>
      </c>
      <c r="D68" s="137"/>
      <c r="E68" s="138"/>
    </row>
    <row r="69" spans="1:16" s="3" customFormat="1" ht="15.6" customHeight="1" thickBot="1" x14ac:dyDescent="0.3">
      <c r="A69" s="96"/>
      <c r="B69" s="139" t="s">
        <v>88</v>
      </c>
      <c r="C69" s="98">
        <f>SUM(C66:C68)</f>
        <v>308000</v>
      </c>
      <c r="D69" s="98"/>
      <c r="E69" s="98"/>
    </row>
    <row r="70" spans="1:16" s="3" customFormat="1" ht="15.6" customHeight="1" thickBot="1" x14ac:dyDescent="0.3">
      <c r="A70" s="123"/>
      <c r="B70" s="123"/>
      <c r="C70" s="140"/>
      <c r="D70" s="94"/>
      <c r="E70" s="12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s="3" customFormat="1" ht="15.6" customHeight="1" thickBot="1" x14ac:dyDescent="0.3">
      <c r="A71" s="127" t="s">
        <v>65</v>
      </c>
      <c r="B71" s="128"/>
      <c r="C71" s="98">
        <f>C62+C64+C69</f>
        <v>2793591</v>
      </c>
      <c r="D71" s="98"/>
      <c r="E71" s="98"/>
    </row>
    <row r="72" spans="1:16" ht="15.6" thickTop="1" x14ac:dyDescent="0.25">
      <c r="A72" s="149"/>
      <c r="B72" s="150"/>
      <c r="C72" s="150"/>
      <c r="D72" s="150"/>
      <c r="E72" s="150"/>
    </row>
    <row r="73" spans="1:16" x14ac:dyDescent="0.25">
      <c r="A73" s="151"/>
      <c r="B73" s="152" t="s">
        <v>113</v>
      </c>
      <c r="C73" s="152"/>
      <c r="D73" s="152"/>
      <c r="E73" s="152"/>
    </row>
    <row r="74" spans="1:16" x14ac:dyDescent="0.25">
      <c r="A74" s="151"/>
      <c r="B74" s="152" t="s">
        <v>114</v>
      </c>
      <c r="C74" s="152"/>
      <c r="D74" s="152"/>
      <c r="E74" s="152"/>
    </row>
    <row r="75" spans="1:16" x14ac:dyDescent="0.25">
      <c r="A75" s="153"/>
      <c r="B75" s="152" t="s">
        <v>115</v>
      </c>
      <c r="C75" s="152"/>
      <c r="D75" s="152"/>
      <c r="E75" s="152"/>
    </row>
    <row r="76" spans="1:16" ht="15.6" thickBot="1" x14ac:dyDescent="0.3">
      <c r="A76" s="154"/>
      <c r="B76" s="155" t="s">
        <v>0</v>
      </c>
      <c r="C76" s="6" t="s">
        <v>106</v>
      </c>
      <c r="D76" s="6" t="s">
        <v>107</v>
      </c>
      <c r="E76" s="6" t="s">
        <v>108</v>
      </c>
    </row>
    <row r="77" spans="1:16" x14ac:dyDescent="0.25">
      <c r="A77" s="7" t="s">
        <v>116</v>
      </c>
      <c r="B77" s="8"/>
      <c r="C77" s="9"/>
      <c r="D77" s="9"/>
      <c r="E77" s="9"/>
    </row>
    <row r="78" spans="1:16" x14ac:dyDescent="0.25">
      <c r="A78" s="10" t="s">
        <v>117</v>
      </c>
      <c r="B78" s="10" t="s">
        <v>118</v>
      </c>
      <c r="C78" s="11">
        <v>25200</v>
      </c>
      <c r="D78" s="11"/>
      <c r="E78" s="11"/>
    </row>
    <row r="79" spans="1:16" x14ac:dyDescent="0.25">
      <c r="A79" s="10" t="s">
        <v>119</v>
      </c>
      <c r="B79" s="10" t="s">
        <v>120</v>
      </c>
      <c r="C79" s="11">
        <v>1792</v>
      </c>
      <c r="D79" s="11"/>
      <c r="E79" s="11"/>
    </row>
    <row r="80" spans="1:16" x14ac:dyDescent="0.25">
      <c r="A80" s="10" t="s">
        <v>121</v>
      </c>
      <c r="B80" s="10" t="s">
        <v>122</v>
      </c>
      <c r="C80" s="11">
        <f>C78*7.65%</f>
        <v>1927.8</v>
      </c>
      <c r="D80" s="11"/>
      <c r="E80" s="11"/>
    </row>
    <row r="81" spans="1:5" x14ac:dyDescent="0.25">
      <c r="A81" s="10" t="s">
        <v>123</v>
      </c>
      <c r="B81" s="10" t="s">
        <v>124</v>
      </c>
      <c r="C81" s="11">
        <v>10932</v>
      </c>
      <c r="D81" s="11"/>
      <c r="E81" s="11"/>
    </row>
    <row r="82" spans="1:5" x14ac:dyDescent="0.25">
      <c r="A82" s="10" t="s">
        <v>125</v>
      </c>
      <c r="B82" s="10" t="s">
        <v>126</v>
      </c>
      <c r="C82" s="11">
        <v>30348</v>
      </c>
      <c r="D82" s="11"/>
      <c r="E82" s="11"/>
    </row>
    <row r="83" spans="1:5" x14ac:dyDescent="0.25">
      <c r="A83" s="10" t="s">
        <v>127</v>
      </c>
      <c r="B83" s="10" t="s">
        <v>128</v>
      </c>
      <c r="C83" s="11">
        <v>435.1</v>
      </c>
      <c r="D83" s="11"/>
      <c r="E83" s="11"/>
    </row>
    <row r="84" spans="1:5" x14ac:dyDescent="0.25">
      <c r="A84" s="10" t="s">
        <v>129</v>
      </c>
      <c r="B84" s="10" t="s">
        <v>130</v>
      </c>
      <c r="C84" s="11">
        <v>11225</v>
      </c>
      <c r="D84" s="11"/>
      <c r="E84" s="11"/>
    </row>
    <row r="85" spans="1:5" x14ac:dyDescent="0.25">
      <c r="A85" s="10" t="s">
        <v>131</v>
      </c>
      <c r="B85" s="10" t="s">
        <v>132</v>
      </c>
      <c r="C85" s="11">
        <v>20500</v>
      </c>
      <c r="D85" s="11"/>
      <c r="E85" s="11"/>
    </row>
    <row r="86" spans="1:5" x14ac:dyDescent="0.25">
      <c r="A86" s="12" t="s">
        <v>133</v>
      </c>
      <c r="B86" s="10" t="s">
        <v>134</v>
      </c>
      <c r="C86" s="11">
        <v>1500</v>
      </c>
      <c r="D86" s="11"/>
      <c r="E86" s="11"/>
    </row>
    <row r="87" spans="1:5" ht="15.6" thickBot="1" x14ac:dyDescent="0.3">
      <c r="A87" s="13" t="s">
        <v>135</v>
      </c>
      <c r="B87" s="13" t="s">
        <v>136</v>
      </c>
      <c r="C87" s="14">
        <v>5439.82</v>
      </c>
      <c r="D87" s="14"/>
      <c r="E87" s="14"/>
    </row>
    <row r="88" spans="1:5" ht="16.2" thickTop="1" thickBot="1" x14ac:dyDescent="0.3">
      <c r="A88" s="15"/>
      <c r="B88" s="16" t="s">
        <v>137</v>
      </c>
      <c r="C88" s="16">
        <f>SUM(C78:C87)</f>
        <v>109299.72</v>
      </c>
      <c r="D88" s="17"/>
      <c r="E88" s="18"/>
    </row>
    <row r="89" spans="1:5" ht="15.6" thickBot="1" x14ac:dyDescent="0.3">
      <c r="A89" s="19"/>
      <c r="B89" s="20"/>
      <c r="C89" s="20"/>
      <c r="D89" s="20"/>
      <c r="E89" s="21"/>
    </row>
    <row r="90" spans="1:5" ht="15.6" thickBot="1" x14ac:dyDescent="0.3">
      <c r="A90" s="156" t="s">
        <v>138</v>
      </c>
      <c r="B90" s="157"/>
      <c r="C90" s="22"/>
      <c r="D90" s="22"/>
      <c r="E90" s="22"/>
    </row>
    <row r="91" spans="1:5" x14ac:dyDescent="0.25">
      <c r="A91" s="23" t="s">
        <v>139</v>
      </c>
      <c r="B91" s="23" t="s">
        <v>118</v>
      </c>
      <c r="C91" s="11">
        <v>71497</v>
      </c>
      <c r="D91" s="11"/>
      <c r="E91" s="11"/>
    </row>
    <row r="92" spans="1:5" x14ac:dyDescent="0.25">
      <c r="A92" s="23" t="s">
        <v>140</v>
      </c>
      <c r="B92" s="23" t="s">
        <v>141</v>
      </c>
      <c r="C92" s="11">
        <v>117200</v>
      </c>
      <c r="D92" s="11"/>
      <c r="E92" s="11"/>
    </row>
    <row r="93" spans="1:5" x14ac:dyDescent="0.25">
      <c r="A93" s="23" t="s">
        <v>142</v>
      </c>
      <c r="B93" s="23" t="s">
        <v>122</v>
      </c>
      <c r="C93" s="11">
        <v>14435.32</v>
      </c>
      <c r="D93" s="11"/>
      <c r="E93" s="11"/>
    </row>
    <row r="94" spans="1:5" x14ac:dyDescent="0.25">
      <c r="A94" s="23" t="s">
        <v>143</v>
      </c>
      <c r="B94" s="23" t="s">
        <v>124</v>
      </c>
      <c r="C94" s="11">
        <v>27393</v>
      </c>
      <c r="D94" s="11"/>
      <c r="E94" s="11"/>
    </row>
    <row r="95" spans="1:5" x14ac:dyDescent="0.25">
      <c r="A95" s="23" t="s">
        <v>144</v>
      </c>
      <c r="B95" s="23" t="s">
        <v>126</v>
      </c>
      <c r="C95" s="11">
        <v>26230</v>
      </c>
      <c r="D95" s="11"/>
      <c r="E95" s="11"/>
    </row>
    <row r="96" spans="1:5" x14ac:dyDescent="0.25">
      <c r="A96" s="23" t="s">
        <v>145</v>
      </c>
      <c r="B96" s="23" t="s">
        <v>128</v>
      </c>
      <c r="C96" s="11">
        <v>347.28</v>
      </c>
      <c r="D96" s="11"/>
      <c r="E96" s="11"/>
    </row>
    <row r="97" spans="1:5" x14ac:dyDescent="0.25">
      <c r="A97" s="23" t="s">
        <v>146</v>
      </c>
      <c r="B97" s="23" t="s">
        <v>130</v>
      </c>
      <c r="C97" s="11">
        <v>8000</v>
      </c>
      <c r="D97" s="11"/>
      <c r="E97" s="11"/>
    </row>
    <row r="98" spans="1:5" x14ac:dyDescent="0.25">
      <c r="A98" s="23" t="s">
        <v>147</v>
      </c>
      <c r="B98" s="23" t="s">
        <v>132</v>
      </c>
      <c r="C98" s="11">
        <v>1500</v>
      </c>
      <c r="D98" s="11"/>
      <c r="E98" s="11"/>
    </row>
    <row r="99" spans="1:5" x14ac:dyDescent="0.25">
      <c r="A99" s="23" t="s">
        <v>148</v>
      </c>
      <c r="B99" s="23" t="s">
        <v>149</v>
      </c>
      <c r="C99" s="11">
        <v>11585</v>
      </c>
      <c r="D99" s="11"/>
      <c r="E99" s="11"/>
    </row>
    <row r="100" spans="1:5" x14ac:dyDescent="0.25">
      <c r="A100" s="23" t="s">
        <v>150</v>
      </c>
      <c r="B100" s="23" t="s">
        <v>151</v>
      </c>
      <c r="C100" s="11">
        <v>500</v>
      </c>
      <c r="D100" s="11"/>
      <c r="E100" s="11"/>
    </row>
    <row r="101" spans="1:5" x14ac:dyDescent="0.25">
      <c r="A101" s="23" t="s">
        <v>152</v>
      </c>
      <c r="B101" s="23" t="s">
        <v>153</v>
      </c>
      <c r="C101" s="11">
        <v>2000</v>
      </c>
      <c r="D101" s="11"/>
      <c r="E101" s="11"/>
    </row>
    <row r="102" spans="1:5" x14ac:dyDescent="0.25">
      <c r="A102" s="23" t="s">
        <v>154</v>
      </c>
      <c r="B102" s="23" t="s">
        <v>155</v>
      </c>
      <c r="C102" s="11">
        <v>5800</v>
      </c>
      <c r="D102" s="11"/>
      <c r="E102" s="11"/>
    </row>
    <row r="103" spans="1:5" x14ac:dyDescent="0.25">
      <c r="A103" s="23" t="s">
        <v>156</v>
      </c>
      <c r="B103" s="23" t="s">
        <v>134</v>
      </c>
      <c r="C103" s="11">
        <v>2200</v>
      </c>
      <c r="D103" s="11"/>
      <c r="E103" s="11"/>
    </row>
    <row r="104" spans="1:5" x14ac:dyDescent="0.25">
      <c r="A104" s="23" t="s">
        <v>157</v>
      </c>
      <c r="B104" s="23" t="s">
        <v>136</v>
      </c>
      <c r="C104" s="11">
        <v>5777.81</v>
      </c>
      <c r="D104" s="11"/>
      <c r="E104" s="11"/>
    </row>
    <row r="105" spans="1:5" x14ac:dyDescent="0.25">
      <c r="A105" s="23" t="s">
        <v>158</v>
      </c>
      <c r="B105" s="23" t="s">
        <v>159</v>
      </c>
      <c r="C105" s="11">
        <v>5586</v>
      </c>
      <c r="D105" s="11"/>
      <c r="E105" s="11"/>
    </row>
    <row r="106" spans="1:5" ht="15.6" thickBot="1" x14ac:dyDescent="0.3">
      <c r="A106" s="23" t="s">
        <v>160</v>
      </c>
      <c r="B106" s="23" t="s">
        <v>161</v>
      </c>
      <c r="C106" s="11">
        <v>500</v>
      </c>
      <c r="D106" s="11"/>
      <c r="E106" s="11"/>
    </row>
    <row r="107" spans="1:5" ht="16.2" thickTop="1" thickBot="1" x14ac:dyDescent="0.3">
      <c r="A107" s="24"/>
      <c r="B107" s="25" t="s">
        <v>162</v>
      </c>
      <c r="C107" s="25">
        <f>SUM(C91:C106)</f>
        <v>300551.40999999997</v>
      </c>
      <c r="D107" s="26"/>
      <c r="E107" s="27"/>
    </row>
    <row r="108" spans="1:5" ht="16.2" thickTop="1" thickBot="1" x14ac:dyDescent="0.3">
      <c r="A108" s="28"/>
      <c r="B108" s="20"/>
      <c r="C108" s="20"/>
      <c r="D108" s="20"/>
      <c r="E108" s="21"/>
    </row>
    <row r="109" spans="1:5" x14ac:dyDescent="0.25">
      <c r="A109" s="29" t="s">
        <v>163</v>
      </c>
      <c r="B109" s="30"/>
      <c r="C109" s="9"/>
      <c r="D109" s="9"/>
      <c r="E109" s="9"/>
    </row>
    <row r="110" spans="1:5" x14ac:dyDescent="0.25">
      <c r="A110" s="31" t="s">
        <v>164</v>
      </c>
      <c r="B110" s="31" t="s">
        <v>165</v>
      </c>
      <c r="C110" s="11">
        <v>8000</v>
      </c>
      <c r="D110" s="11"/>
      <c r="E110" s="11"/>
    </row>
    <row r="111" spans="1:5" x14ac:dyDescent="0.25">
      <c r="A111" s="31" t="s">
        <v>166</v>
      </c>
      <c r="B111" s="31" t="s">
        <v>132</v>
      </c>
      <c r="C111" s="11">
        <v>6000</v>
      </c>
      <c r="D111" s="11"/>
      <c r="E111" s="11"/>
    </row>
    <row r="112" spans="1:5" ht="15.6" thickBot="1" x14ac:dyDescent="0.3">
      <c r="A112" s="32" t="s">
        <v>167</v>
      </c>
      <c r="B112" s="32" t="s">
        <v>168</v>
      </c>
      <c r="C112" s="14">
        <v>100</v>
      </c>
      <c r="D112" s="14"/>
      <c r="E112" s="11"/>
    </row>
    <row r="113" spans="1:5" ht="16.2" thickTop="1" thickBot="1" x14ac:dyDescent="0.3">
      <c r="A113" s="33"/>
      <c r="B113" s="25" t="s">
        <v>169</v>
      </c>
      <c r="C113" s="25">
        <f>SUM(C110:C112)</f>
        <v>14100</v>
      </c>
      <c r="D113" s="26"/>
      <c r="E113" s="25"/>
    </row>
    <row r="114" spans="1:5" ht="16.2" thickTop="1" thickBot="1" x14ac:dyDescent="0.3">
      <c r="A114" s="34"/>
      <c r="B114" s="20"/>
      <c r="C114" s="20"/>
      <c r="D114" s="20"/>
      <c r="E114" s="21"/>
    </row>
    <row r="115" spans="1:5" x14ac:dyDescent="0.25">
      <c r="A115" s="29" t="s">
        <v>170</v>
      </c>
      <c r="B115" s="35"/>
      <c r="C115" s="9"/>
      <c r="D115" s="9"/>
      <c r="E115" s="9"/>
    </row>
    <row r="116" spans="1:5" x14ac:dyDescent="0.25">
      <c r="A116" s="31" t="s">
        <v>171</v>
      </c>
      <c r="B116" s="31" t="s">
        <v>141</v>
      </c>
      <c r="C116" s="11">
        <v>25696</v>
      </c>
      <c r="D116" s="11"/>
      <c r="E116" s="11"/>
    </row>
    <row r="117" spans="1:5" x14ac:dyDescent="0.25">
      <c r="A117" s="31" t="s">
        <v>172</v>
      </c>
      <c r="B117" s="31" t="s">
        <v>173</v>
      </c>
      <c r="C117" s="11">
        <v>500</v>
      </c>
      <c r="D117" s="11"/>
      <c r="E117" s="11"/>
    </row>
    <row r="118" spans="1:5" x14ac:dyDescent="0.25">
      <c r="A118" s="31" t="s">
        <v>174</v>
      </c>
      <c r="B118" s="31" t="s">
        <v>122</v>
      </c>
      <c r="C118" s="11">
        <f>SUM(C116+C117)*7.65%</f>
        <v>2003.9939999999999</v>
      </c>
      <c r="D118" s="11"/>
      <c r="E118" s="11"/>
    </row>
    <row r="119" spans="1:5" x14ac:dyDescent="0.25">
      <c r="A119" s="31" t="s">
        <v>175</v>
      </c>
      <c r="B119" s="31" t="s">
        <v>124</v>
      </c>
      <c r="C119" s="11">
        <v>2195</v>
      </c>
      <c r="D119" s="11"/>
      <c r="E119" s="11"/>
    </row>
    <row r="120" spans="1:5" x14ac:dyDescent="0.25">
      <c r="A120" s="31" t="s">
        <v>176</v>
      </c>
      <c r="B120" s="31" t="s">
        <v>126</v>
      </c>
      <c r="C120" s="11">
        <v>8115</v>
      </c>
      <c r="D120" s="11"/>
      <c r="E120" s="11"/>
    </row>
    <row r="121" spans="1:5" x14ac:dyDescent="0.25">
      <c r="A121" s="31" t="s">
        <v>177</v>
      </c>
      <c r="B121" s="31" t="s">
        <v>128</v>
      </c>
      <c r="C121" s="11">
        <v>1148</v>
      </c>
      <c r="D121" s="11"/>
      <c r="E121" s="11"/>
    </row>
    <row r="122" spans="1:5" x14ac:dyDescent="0.25">
      <c r="A122" s="31" t="s">
        <v>178</v>
      </c>
      <c r="B122" s="31" t="s">
        <v>130</v>
      </c>
      <c r="C122" s="11">
        <v>4500</v>
      </c>
      <c r="D122" s="11"/>
      <c r="E122" s="11"/>
    </row>
    <row r="123" spans="1:5" x14ac:dyDescent="0.25">
      <c r="A123" s="31" t="s">
        <v>179</v>
      </c>
      <c r="B123" s="31" t="s">
        <v>180</v>
      </c>
      <c r="C123" s="11">
        <v>1500</v>
      </c>
      <c r="D123" s="11"/>
      <c r="E123" s="11"/>
    </row>
    <row r="124" spans="1:5" x14ac:dyDescent="0.25">
      <c r="A124" s="31" t="s">
        <v>181</v>
      </c>
      <c r="B124" s="31" t="s">
        <v>153</v>
      </c>
      <c r="C124" s="11">
        <v>3000</v>
      </c>
      <c r="D124" s="11"/>
      <c r="E124" s="11"/>
    </row>
    <row r="125" spans="1:5" x14ac:dyDescent="0.25">
      <c r="A125" s="31" t="s">
        <v>182</v>
      </c>
      <c r="B125" s="31" t="s">
        <v>155</v>
      </c>
      <c r="C125" s="11">
        <v>8000</v>
      </c>
      <c r="D125" s="11"/>
      <c r="E125" s="11"/>
    </row>
    <row r="126" spans="1:5" x14ac:dyDescent="0.25">
      <c r="A126" s="31" t="s">
        <v>183</v>
      </c>
      <c r="B126" s="31" t="s">
        <v>136</v>
      </c>
      <c r="C126" s="11">
        <v>4730.79</v>
      </c>
      <c r="D126" s="11"/>
      <c r="E126" s="11"/>
    </row>
    <row r="127" spans="1:5" x14ac:dyDescent="0.25">
      <c r="A127" s="31" t="s">
        <v>184</v>
      </c>
      <c r="B127" s="31" t="s">
        <v>159</v>
      </c>
      <c r="C127" s="11">
        <v>14500</v>
      </c>
      <c r="D127" s="11"/>
      <c r="E127" s="11"/>
    </row>
    <row r="128" spans="1:5" x14ac:dyDescent="0.25">
      <c r="A128" s="31" t="s">
        <v>185</v>
      </c>
      <c r="B128" s="31" t="s">
        <v>186</v>
      </c>
      <c r="C128" s="11">
        <v>2650</v>
      </c>
      <c r="D128" s="11"/>
      <c r="E128" s="11"/>
    </row>
    <row r="129" spans="1:5" x14ac:dyDescent="0.25">
      <c r="A129" s="31" t="s">
        <v>187</v>
      </c>
      <c r="B129" s="31" t="s">
        <v>188</v>
      </c>
      <c r="C129" s="11">
        <v>3400</v>
      </c>
      <c r="D129" s="11"/>
      <c r="E129" s="11"/>
    </row>
    <row r="130" spans="1:5" x14ac:dyDescent="0.25">
      <c r="A130" s="31" t="s">
        <v>189</v>
      </c>
      <c r="B130" s="31" t="s">
        <v>190</v>
      </c>
      <c r="C130" s="11">
        <v>200</v>
      </c>
      <c r="D130" s="11"/>
      <c r="E130" s="11"/>
    </row>
    <row r="131" spans="1:5" ht="15.6" thickBot="1" x14ac:dyDescent="0.3">
      <c r="A131" s="31" t="s">
        <v>191</v>
      </c>
      <c r="B131" s="31" t="s">
        <v>192</v>
      </c>
      <c r="C131" s="11">
        <v>500</v>
      </c>
      <c r="D131" s="14"/>
      <c r="E131" s="11"/>
    </row>
    <row r="132" spans="1:5" ht="16.2" thickTop="1" thickBot="1" x14ac:dyDescent="0.3">
      <c r="A132" s="33"/>
      <c r="B132" s="25" t="s">
        <v>193</v>
      </c>
      <c r="C132" s="25">
        <f>SUM(C116:C131)</f>
        <v>82638.784</v>
      </c>
      <c r="D132" s="26"/>
      <c r="E132" s="25"/>
    </row>
    <row r="133" spans="1:5" ht="16.2" thickTop="1" thickBot="1" x14ac:dyDescent="0.3">
      <c r="A133" s="36"/>
      <c r="B133" s="37"/>
      <c r="C133" s="37"/>
      <c r="D133" s="37"/>
      <c r="E133" s="38"/>
    </row>
    <row r="134" spans="1:5" ht="15.6" thickTop="1" x14ac:dyDescent="0.25">
      <c r="A134" s="39" t="s">
        <v>194</v>
      </c>
      <c r="B134" s="31"/>
      <c r="C134" s="11"/>
      <c r="D134" s="11"/>
      <c r="E134" s="11"/>
    </row>
    <row r="135" spans="1:5" x14ac:dyDescent="0.25">
      <c r="A135" s="31" t="s">
        <v>195</v>
      </c>
      <c r="B135" s="31" t="s">
        <v>130</v>
      </c>
      <c r="C135" s="11">
        <v>200</v>
      </c>
      <c r="D135" s="11"/>
      <c r="E135" s="11"/>
    </row>
    <row r="136" spans="1:5" x14ac:dyDescent="0.25">
      <c r="A136" s="31" t="s">
        <v>196</v>
      </c>
      <c r="B136" s="31" t="s">
        <v>197</v>
      </c>
      <c r="C136" s="11">
        <v>300</v>
      </c>
      <c r="D136" s="11"/>
      <c r="E136" s="11"/>
    </row>
    <row r="137" spans="1:5" ht="15.6" thickBot="1" x14ac:dyDescent="0.3">
      <c r="A137" s="32" t="s">
        <v>198</v>
      </c>
      <c r="B137" s="32" t="s">
        <v>132</v>
      </c>
      <c r="C137" s="14">
        <v>750</v>
      </c>
      <c r="D137" s="40"/>
      <c r="E137" s="11"/>
    </row>
    <row r="138" spans="1:5" ht="16.2" thickTop="1" thickBot="1" x14ac:dyDescent="0.3">
      <c r="A138" s="33"/>
      <c r="B138" s="25" t="s">
        <v>199</v>
      </c>
      <c r="C138" s="25">
        <f>SUM(C135:C137)</f>
        <v>1250</v>
      </c>
      <c r="D138" s="26"/>
      <c r="E138" s="41"/>
    </row>
    <row r="139" spans="1:5" ht="16.2" thickTop="1" thickBot="1" x14ac:dyDescent="0.3">
      <c r="A139" s="36"/>
      <c r="B139" s="37"/>
      <c r="C139" s="37"/>
      <c r="D139" s="37"/>
      <c r="E139" s="38"/>
    </row>
    <row r="140" spans="1:5" ht="15.6" thickTop="1" x14ac:dyDescent="0.25">
      <c r="A140" s="42" t="s">
        <v>200</v>
      </c>
      <c r="B140" s="43"/>
      <c r="C140" s="44"/>
      <c r="D140" s="9"/>
      <c r="E140" s="9"/>
    </row>
    <row r="141" spans="1:5" x14ac:dyDescent="0.25">
      <c r="A141" s="31" t="s">
        <v>201</v>
      </c>
      <c r="B141" s="30" t="s">
        <v>118</v>
      </c>
      <c r="C141" s="11">
        <v>63007</v>
      </c>
      <c r="D141" s="11"/>
      <c r="E141" s="11"/>
    </row>
    <row r="142" spans="1:5" x14ac:dyDescent="0.25">
      <c r="A142" s="31" t="s">
        <v>202</v>
      </c>
      <c r="B142" s="31" t="s">
        <v>203</v>
      </c>
      <c r="C142" s="11">
        <v>453711</v>
      </c>
      <c r="D142" s="11"/>
      <c r="E142" s="11"/>
    </row>
    <row r="143" spans="1:5" x14ac:dyDescent="0.25">
      <c r="A143" s="31" t="s">
        <v>204</v>
      </c>
      <c r="B143" s="31" t="s">
        <v>205</v>
      </c>
      <c r="C143" s="11">
        <v>62089</v>
      </c>
      <c r="D143" s="11"/>
      <c r="E143" s="11"/>
    </row>
    <row r="144" spans="1:5" x14ac:dyDescent="0.25">
      <c r="A144" s="31" t="s">
        <v>206</v>
      </c>
      <c r="B144" s="31" t="s">
        <v>207</v>
      </c>
      <c r="C144" s="11">
        <v>12182</v>
      </c>
      <c r="D144" s="11"/>
      <c r="E144" s="11"/>
    </row>
    <row r="145" spans="1:5" x14ac:dyDescent="0.25">
      <c r="A145" s="31" t="s">
        <v>208</v>
      </c>
      <c r="B145" s="31" t="s">
        <v>173</v>
      </c>
      <c r="C145" s="11">
        <v>16000</v>
      </c>
      <c r="D145" s="11"/>
      <c r="E145" s="11"/>
    </row>
    <row r="146" spans="1:5" x14ac:dyDescent="0.25">
      <c r="A146" s="31" t="s">
        <v>209</v>
      </c>
      <c r="B146" s="31" t="s">
        <v>210</v>
      </c>
      <c r="C146" s="11">
        <v>30000</v>
      </c>
      <c r="D146" s="11"/>
      <c r="E146" s="11"/>
    </row>
    <row r="147" spans="1:5" x14ac:dyDescent="0.25">
      <c r="A147" s="31" t="s">
        <v>211</v>
      </c>
      <c r="B147" s="31" t="s">
        <v>212</v>
      </c>
      <c r="C147" s="11">
        <v>4000</v>
      </c>
      <c r="D147" s="11"/>
      <c r="E147" s="11"/>
    </row>
    <row r="148" spans="1:5" x14ac:dyDescent="0.25">
      <c r="A148" s="31" t="s">
        <v>213</v>
      </c>
      <c r="B148" s="31" t="s">
        <v>214</v>
      </c>
      <c r="C148" s="11">
        <v>4350</v>
      </c>
      <c r="D148" s="11"/>
      <c r="E148" s="11"/>
    </row>
    <row r="149" spans="1:5" x14ac:dyDescent="0.25">
      <c r="A149" s="31" t="s">
        <v>215</v>
      </c>
      <c r="B149" s="31" t="s">
        <v>216</v>
      </c>
      <c r="C149" s="11">
        <v>6000</v>
      </c>
      <c r="D149" s="11"/>
      <c r="E149" s="11"/>
    </row>
    <row r="150" spans="1:5" x14ac:dyDescent="0.25">
      <c r="A150" s="31" t="s">
        <v>217</v>
      </c>
      <c r="B150" s="31" t="s">
        <v>122</v>
      </c>
      <c r="C150" s="45">
        <v>49827.43</v>
      </c>
      <c r="D150" s="45"/>
      <c r="E150" s="11"/>
    </row>
    <row r="151" spans="1:5" x14ac:dyDescent="0.25">
      <c r="A151" s="31" t="s">
        <v>218</v>
      </c>
      <c r="B151" s="31" t="s">
        <v>124</v>
      </c>
      <c r="C151" s="11">
        <v>144464</v>
      </c>
      <c r="D151" s="11"/>
      <c r="E151" s="11"/>
    </row>
    <row r="152" spans="1:5" x14ac:dyDescent="0.25">
      <c r="A152" s="31" t="s">
        <v>219</v>
      </c>
      <c r="B152" s="31" t="s">
        <v>126</v>
      </c>
      <c r="C152" s="11">
        <v>120905</v>
      </c>
      <c r="D152" s="11"/>
      <c r="E152" s="11"/>
    </row>
    <row r="153" spans="1:5" x14ac:dyDescent="0.25">
      <c r="A153" s="31" t="s">
        <v>220</v>
      </c>
      <c r="B153" s="31" t="s">
        <v>128</v>
      </c>
      <c r="C153" s="11">
        <v>26037</v>
      </c>
      <c r="D153" s="11"/>
      <c r="E153" s="11"/>
    </row>
    <row r="154" spans="1:5" x14ac:dyDescent="0.25">
      <c r="A154" s="31" t="s">
        <v>221</v>
      </c>
      <c r="B154" s="31" t="s">
        <v>130</v>
      </c>
      <c r="C154" s="46">
        <v>21500</v>
      </c>
      <c r="D154" s="46"/>
      <c r="E154" s="11"/>
    </row>
    <row r="155" spans="1:5" x14ac:dyDescent="0.25">
      <c r="A155" s="31" t="s">
        <v>222</v>
      </c>
      <c r="B155" s="31" t="s">
        <v>223</v>
      </c>
      <c r="C155" s="11">
        <v>2000</v>
      </c>
      <c r="D155" s="11"/>
      <c r="E155" s="11"/>
    </row>
    <row r="156" spans="1:5" x14ac:dyDescent="0.25">
      <c r="A156" s="31" t="s">
        <v>224</v>
      </c>
      <c r="B156" s="31" t="s">
        <v>151</v>
      </c>
      <c r="C156" s="46">
        <v>5000</v>
      </c>
      <c r="D156" s="46"/>
      <c r="E156" s="11"/>
    </row>
    <row r="157" spans="1:5" x14ac:dyDescent="0.25">
      <c r="A157" s="31" t="s">
        <v>225</v>
      </c>
      <c r="B157" s="31" t="s">
        <v>226</v>
      </c>
      <c r="C157" s="46">
        <v>500</v>
      </c>
      <c r="D157" s="46"/>
      <c r="E157" s="11"/>
    </row>
    <row r="158" spans="1:5" x14ac:dyDescent="0.25">
      <c r="A158" s="31" t="s">
        <v>227</v>
      </c>
      <c r="B158" s="31" t="s">
        <v>153</v>
      </c>
      <c r="C158" s="46">
        <v>18000</v>
      </c>
      <c r="D158" s="46"/>
      <c r="E158" s="11"/>
    </row>
    <row r="159" spans="1:5" x14ac:dyDescent="0.25">
      <c r="A159" s="31" t="s">
        <v>228</v>
      </c>
      <c r="B159" s="31" t="s">
        <v>155</v>
      </c>
      <c r="C159" s="46">
        <v>5000</v>
      </c>
      <c r="D159" s="46"/>
      <c r="E159" s="11"/>
    </row>
    <row r="160" spans="1:5" x14ac:dyDescent="0.25">
      <c r="A160" s="31" t="s">
        <v>229</v>
      </c>
      <c r="B160" s="31" t="s">
        <v>230</v>
      </c>
      <c r="C160" s="46">
        <v>11400</v>
      </c>
      <c r="D160" s="46"/>
      <c r="E160" s="11"/>
    </row>
    <row r="161" spans="1:5" x14ac:dyDescent="0.25">
      <c r="A161" s="31" t="s">
        <v>231</v>
      </c>
      <c r="B161" s="31" t="s">
        <v>232</v>
      </c>
      <c r="C161" s="46">
        <v>6000</v>
      </c>
      <c r="D161" s="46"/>
      <c r="E161" s="11"/>
    </row>
    <row r="162" spans="1:5" x14ac:dyDescent="0.25">
      <c r="A162" s="31" t="s">
        <v>233</v>
      </c>
      <c r="B162" s="31" t="s">
        <v>136</v>
      </c>
      <c r="C162" s="46">
        <v>32865.35</v>
      </c>
      <c r="D162" s="46"/>
      <c r="E162" s="11"/>
    </row>
    <row r="163" spans="1:5" x14ac:dyDescent="0.25">
      <c r="A163" s="31" t="s">
        <v>234</v>
      </c>
      <c r="B163" s="31" t="s">
        <v>235</v>
      </c>
      <c r="C163" s="46">
        <v>5086.25</v>
      </c>
      <c r="D163" s="46"/>
      <c r="E163" s="11"/>
    </row>
    <row r="164" spans="1:5" x14ac:dyDescent="0.25">
      <c r="A164" s="31" t="s">
        <v>236</v>
      </c>
      <c r="B164" s="31" t="s">
        <v>237</v>
      </c>
      <c r="C164" s="46">
        <v>14650</v>
      </c>
      <c r="D164" s="46"/>
      <c r="E164" s="11"/>
    </row>
    <row r="165" spans="1:5" x14ac:dyDescent="0.25">
      <c r="A165" s="31" t="s">
        <v>238</v>
      </c>
      <c r="B165" s="31" t="s">
        <v>239</v>
      </c>
      <c r="C165" s="46">
        <v>5000</v>
      </c>
      <c r="D165" s="46"/>
      <c r="E165" s="11"/>
    </row>
    <row r="166" spans="1:5" x14ac:dyDescent="0.25">
      <c r="A166" s="31" t="s">
        <v>240</v>
      </c>
      <c r="B166" s="31" t="s">
        <v>241</v>
      </c>
      <c r="C166" s="46">
        <v>1600</v>
      </c>
      <c r="D166" s="46"/>
      <c r="E166" s="11"/>
    </row>
    <row r="167" spans="1:5" x14ac:dyDescent="0.25">
      <c r="A167" s="31" t="s">
        <v>242</v>
      </c>
      <c r="B167" s="31" t="s">
        <v>243</v>
      </c>
      <c r="C167" s="46">
        <v>2000</v>
      </c>
      <c r="D167" s="46"/>
      <c r="E167" s="11"/>
    </row>
    <row r="168" spans="1:5" x14ac:dyDescent="0.25">
      <c r="A168" s="31" t="s">
        <v>244</v>
      </c>
      <c r="B168" s="31" t="s">
        <v>188</v>
      </c>
      <c r="C168" s="46">
        <v>30000</v>
      </c>
      <c r="D168" s="46"/>
      <c r="E168" s="11"/>
    </row>
    <row r="169" spans="1:5" x14ac:dyDescent="0.25">
      <c r="A169" s="31" t="s">
        <v>245</v>
      </c>
      <c r="B169" s="31" t="s">
        <v>246</v>
      </c>
      <c r="C169" s="46">
        <v>8500</v>
      </c>
      <c r="D169" s="46"/>
      <c r="E169" s="11"/>
    </row>
    <row r="170" spans="1:5" x14ac:dyDescent="0.25">
      <c r="A170" s="31" t="s">
        <v>247</v>
      </c>
      <c r="B170" s="31" t="s">
        <v>248</v>
      </c>
      <c r="C170" s="11">
        <v>3949</v>
      </c>
      <c r="D170" s="11"/>
      <c r="E170" s="11"/>
    </row>
    <row r="171" spans="1:5" ht="15.6" thickBot="1" x14ac:dyDescent="0.3">
      <c r="A171" s="32" t="s">
        <v>249</v>
      </c>
      <c r="B171" s="32" t="s">
        <v>250</v>
      </c>
      <c r="C171" s="14">
        <v>8</v>
      </c>
      <c r="D171" s="14"/>
      <c r="E171" s="11"/>
    </row>
    <row r="172" spans="1:5" ht="16.2" thickTop="1" thickBot="1" x14ac:dyDescent="0.3">
      <c r="A172" s="47"/>
      <c r="B172" s="16" t="s">
        <v>251</v>
      </c>
      <c r="C172" s="16">
        <f>SUM(C141:C171)</f>
        <v>1165631.0300000003</v>
      </c>
      <c r="D172" s="17"/>
      <c r="E172" s="17"/>
    </row>
    <row r="173" spans="1:5" ht="16.2" thickTop="1" thickBot="1" x14ac:dyDescent="0.3">
      <c r="A173" s="36"/>
      <c r="B173" s="37"/>
      <c r="C173" s="37"/>
      <c r="D173" s="37"/>
      <c r="E173" s="38"/>
    </row>
    <row r="174" spans="1:5" ht="15.6" thickTop="1" x14ac:dyDescent="0.25">
      <c r="A174" s="29" t="s">
        <v>252</v>
      </c>
      <c r="B174" s="30"/>
      <c r="C174" s="9"/>
      <c r="D174" s="9"/>
      <c r="E174" s="9"/>
    </row>
    <row r="175" spans="1:5" x14ac:dyDescent="0.25">
      <c r="A175" s="31" t="s">
        <v>253</v>
      </c>
      <c r="B175" s="31" t="s">
        <v>130</v>
      </c>
      <c r="C175" s="11">
        <v>1000</v>
      </c>
      <c r="D175" s="11"/>
      <c r="E175" s="11"/>
    </row>
    <row r="176" spans="1:5" x14ac:dyDescent="0.25">
      <c r="A176" s="31" t="s">
        <v>254</v>
      </c>
      <c r="B176" s="31" t="s">
        <v>255</v>
      </c>
      <c r="C176" s="46">
        <v>45600</v>
      </c>
      <c r="D176" s="46"/>
      <c r="E176" s="11"/>
    </row>
    <row r="177" spans="1:5" x14ac:dyDescent="0.25">
      <c r="A177" s="31" t="s">
        <v>256</v>
      </c>
      <c r="B177" s="31" t="s">
        <v>132</v>
      </c>
      <c r="C177" s="46">
        <v>500</v>
      </c>
      <c r="D177" s="46"/>
      <c r="E177" s="11"/>
    </row>
    <row r="178" spans="1:5" x14ac:dyDescent="0.25">
      <c r="A178" s="31" t="s">
        <v>257</v>
      </c>
      <c r="B178" s="31" t="s">
        <v>258</v>
      </c>
      <c r="C178" s="11">
        <v>250</v>
      </c>
      <c r="D178" s="11"/>
      <c r="E178" s="11"/>
    </row>
    <row r="179" spans="1:5" x14ac:dyDescent="0.25">
      <c r="A179" s="31" t="s">
        <v>259</v>
      </c>
      <c r="B179" s="31" t="s">
        <v>136</v>
      </c>
      <c r="C179" s="11">
        <v>1114</v>
      </c>
      <c r="D179" s="11"/>
      <c r="E179" s="11"/>
    </row>
    <row r="180" spans="1:5" ht="15.6" thickBot="1" x14ac:dyDescent="0.3">
      <c r="A180" s="32" t="s">
        <v>260</v>
      </c>
      <c r="B180" s="32" t="s">
        <v>261</v>
      </c>
      <c r="C180" s="14">
        <v>2000</v>
      </c>
      <c r="D180" s="14"/>
      <c r="E180" s="11"/>
    </row>
    <row r="181" spans="1:5" ht="16.2" thickTop="1" thickBot="1" x14ac:dyDescent="0.3">
      <c r="A181" s="33"/>
      <c r="B181" s="25" t="s">
        <v>262</v>
      </c>
      <c r="C181" s="25">
        <f>SUM(C175:C180)</f>
        <v>50464</v>
      </c>
      <c r="D181" s="26"/>
      <c r="E181" s="41"/>
    </row>
    <row r="182" spans="1:5" ht="16.2" thickTop="1" thickBot="1" x14ac:dyDescent="0.3">
      <c r="A182" s="48"/>
      <c r="B182" s="49"/>
      <c r="C182" s="49"/>
      <c r="D182" s="49"/>
      <c r="E182" s="50"/>
    </row>
    <row r="183" spans="1:5" x14ac:dyDescent="0.25">
      <c r="A183" s="51" t="s">
        <v>263</v>
      </c>
      <c r="B183" s="52"/>
      <c r="C183" s="9"/>
      <c r="D183" s="9"/>
      <c r="E183" s="9"/>
    </row>
    <row r="184" spans="1:5" x14ac:dyDescent="0.25">
      <c r="A184" s="53" t="s">
        <v>264</v>
      </c>
      <c r="B184" s="53" t="s">
        <v>130</v>
      </c>
      <c r="C184" s="11">
        <v>500</v>
      </c>
      <c r="D184" s="11"/>
      <c r="E184" s="11"/>
    </row>
    <row r="185" spans="1:5" x14ac:dyDescent="0.25">
      <c r="A185" s="53" t="s">
        <v>265</v>
      </c>
      <c r="B185" s="53" t="s">
        <v>266</v>
      </c>
      <c r="C185" s="11">
        <v>500</v>
      </c>
      <c r="D185" s="11"/>
      <c r="E185" s="11"/>
    </row>
    <row r="186" spans="1:5" x14ac:dyDescent="0.25">
      <c r="A186" s="53" t="s">
        <v>267</v>
      </c>
      <c r="B186" s="53" t="s">
        <v>159</v>
      </c>
      <c r="C186" s="11">
        <v>1000</v>
      </c>
      <c r="D186" s="11"/>
      <c r="E186" s="11"/>
    </row>
    <row r="187" spans="1:5" ht="15.6" thickBot="1" x14ac:dyDescent="0.3">
      <c r="A187" s="54" t="s">
        <v>268</v>
      </c>
      <c r="B187" s="54" t="s">
        <v>192</v>
      </c>
      <c r="C187" s="14">
        <v>1000</v>
      </c>
      <c r="D187" s="14"/>
      <c r="E187" s="11"/>
    </row>
    <row r="188" spans="1:5" ht="16.2" thickTop="1" thickBot="1" x14ac:dyDescent="0.3">
      <c r="A188" s="55"/>
      <c r="B188" s="25" t="s">
        <v>269</v>
      </c>
      <c r="C188" s="25">
        <f>SUM(C184:C187)</f>
        <v>3000</v>
      </c>
      <c r="D188" s="26"/>
      <c r="E188" s="41"/>
    </row>
    <row r="189" spans="1:5" ht="15.6" thickTop="1" x14ac:dyDescent="0.25">
      <c r="A189" s="56"/>
      <c r="B189" s="57"/>
      <c r="C189" s="57"/>
      <c r="D189" s="57"/>
      <c r="E189" s="58"/>
    </row>
    <row r="190" spans="1:5" x14ac:dyDescent="0.25">
      <c r="A190" s="59" t="s">
        <v>270</v>
      </c>
      <c r="B190" s="60"/>
      <c r="C190" s="11"/>
      <c r="D190" s="11"/>
      <c r="E190" s="11"/>
    </row>
    <row r="191" spans="1:5" x14ac:dyDescent="0.25">
      <c r="A191" s="60" t="s">
        <v>271</v>
      </c>
      <c r="B191" s="60" t="s">
        <v>141</v>
      </c>
      <c r="C191" s="11">
        <v>47007</v>
      </c>
      <c r="D191" s="11"/>
      <c r="E191" s="11"/>
    </row>
    <row r="192" spans="1:5" x14ac:dyDescent="0.25">
      <c r="A192" s="60" t="s">
        <v>272</v>
      </c>
      <c r="B192" s="60" t="s">
        <v>173</v>
      </c>
      <c r="C192" s="11">
        <v>750</v>
      </c>
      <c r="D192" s="11"/>
      <c r="E192" s="11"/>
    </row>
    <row r="193" spans="1:5" x14ac:dyDescent="0.25">
      <c r="A193" s="61" t="s">
        <v>273</v>
      </c>
      <c r="B193" s="61" t="s">
        <v>212</v>
      </c>
      <c r="C193" s="11">
        <v>750</v>
      </c>
      <c r="D193" s="11"/>
      <c r="E193" s="11"/>
    </row>
    <row r="194" spans="1:5" x14ac:dyDescent="0.25">
      <c r="A194" s="60" t="s">
        <v>274</v>
      </c>
      <c r="B194" s="60" t="s">
        <v>122</v>
      </c>
      <c r="C194" s="11">
        <v>3710.79</v>
      </c>
      <c r="D194" s="11"/>
      <c r="E194" s="11"/>
    </row>
    <row r="195" spans="1:5" x14ac:dyDescent="0.25">
      <c r="A195" s="60" t="s">
        <v>275</v>
      </c>
      <c r="B195" s="60" t="s">
        <v>124</v>
      </c>
      <c r="C195" s="11">
        <v>4098</v>
      </c>
      <c r="D195" s="11"/>
      <c r="E195" s="11"/>
    </row>
    <row r="196" spans="1:5" x14ac:dyDescent="0.25">
      <c r="A196" s="60" t="s">
        <v>276</v>
      </c>
      <c r="B196" s="60" t="s">
        <v>126</v>
      </c>
      <c r="C196" s="11">
        <v>19029</v>
      </c>
      <c r="D196" s="11"/>
      <c r="E196" s="11"/>
    </row>
    <row r="197" spans="1:5" x14ac:dyDescent="0.25">
      <c r="A197" s="60" t="s">
        <v>277</v>
      </c>
      <c r="B197" s="60" t="s">
        <v>128</v>
      </c>
      <c r="C197" s="11">
        <v>5680</v>
      </c>
      <c r="D197" s="11"/>
      <c r="E197" s="11"/>
    </row>
    <row r="198" spans="1:5" x14ac:dyDescent="0.25">
      <c r="A198" s="60" t="s">
        <v>278</v>
      </c>
      <c r="B198" s="60" t="s">
        <v>130</v>
      </c>
      <c r="C198" s="11">
        <v>2000</v>
      </c>
      <c r="D198" s="11"/>
      <c r="E198" s="11"/>
    </row>
    <row r="199" spans="1:5" x14ac:dyDescent="0.25">
      <c r="A199" s="60" t="s">
        <v>279</v>
      </c>
      <c r="B199" s="60" t="s">
        <v>280</v>
      </c>
      <c r="C199" s="11">
        <v>1000</v>
      </c>
      <c r="D199" s="11"/>
      <c r="E199" s="11"/>
    </row>
    <row r="200" spans="1:5" x14ac:dyDescent="0.25">
      <c r="A200" s="60" t="s">
        <v>281</v>
      </c>
      <c r="B200" s="31" t="s">
        <v>223</v>
      </c>
      <c r="C200" s="11">
        <v>500</v>
      </c>
      <c r="D200" s="11"/>
      <c r="E200" s="11"/>
    </row>
    <row r="201" spans="1:5" x14ac:dyDescent="0.25">
      <c r="A201" s="60" t="s">
        <v>282</v>
      </c>
      <c r="B201" s="31" t="s">
        <v>151</v>
      </c>
      <c r="C201" s="11">
        <v>115</v>
      </c>
      <c r="D201" s="11"/>
      <c r="E201" s="11"/>
    </row>
    <row r="202" spans="1:5" x14ac:dyDescent="0.25">
      <c r="A202" s="60" t="s">
        <v>283</v>
      </c>
      <c r="B202" s="60" t="s">
        <v>153</v>
      </c>
      <c r="C202" s="11">
        <v>550</v>
      </c>
      <c r="D202" s="11"/>
      <c r="E202" s="11"/>
    </row>
    <row r="203" spans="1:5" x14ac:dyDescent="0.25">
      <c r="A203" s="60" t="s">
        <v>284</v>
      </c>
      <c r="B203" s="60" t="s">
        <v>285</v>
      </c>
      <c r="C203" s="11">
        <v>48000</v>
      </c>
      <c r="D203" s="11"/>
      <c r="E203" s="11"/>
    </row>
    <row r="204" spans="1:5" x14ac:dyDescent="0.25">
      <c r="A204" s="60" t="s">
        <v>286</v>
      </c>
      <c r="B204" s="60" t="s">
        <v>287</v>
      </c>
      <c r="C204" s="11">
        <v>17520</v>
      </c>
      <c r="D204" s="11"/>
      <c r="E204" s="11"/>
    </row>
    <row r="205" spans="1:5" x14ac:dyDescent="0.25">
      <c r="A205" s="60" t="s">
        <v>288</v>
      </c>
      <c r="B205" s="60" t="s">
        <v>136</v>
      </c>
      <c r="C205" s="11">
        <v>6819.74</v>
      </c>
      <c r="D205" s="11"/>
      <c r="E205" s="11"/>
    </row>
    <row r="206" spans="1:5" x14ac:dyDescent="0.25">
      <c r="A206" s="60" t="s">
        <v>289</v>
      </c>
      <c r="B206" s="60" t="s">
        <v>159</v>
      </c>
      <c r="C206" s="11">
        <v>20350</v>
      </c>
      <c r="D206" s="11"/>
      <c r="E206" s="11"/>
    </row>
    <row r="207" spans="1:5" x14ac:dyDescent="0.25">
      <c r="A207" s="60" t="s">
        <v>290</v>
      </c>
      <c r="B207" s="60" t="s">
        <v>237</v>
      </c>
      <c r="C207" s="11">
        <v>200</v>
      </c>
      <c r="D207" s="11"/>
      <c r="E207" s="11"/>
    </row>
    <row r="208" spans="1:5" x14ac:dyDescent="0.25">
      <c r="A208" s="60" t="s">
        <v>291</v>
      </c>
      <c r="B208" s="60" t="s">
        <v>188</v>
      </c>
      <c r="C208" s="11">
        <v>7300</v>
      </c>
      <c r="D208" s="11"/>
      <c r="E208" s="11"/>
    </row>
    <row r="209" spans="1:5" x14ac:dyDescent="0.25">
      <c r="A209" s="60" t="s">
        <v>292</v>
      </c>
      <c r="B209" s="60" t="s">
        <v>190</v>
      </c>
      <c r="C209" s="11">
        <v>400</v>
      </c>
      <c r="D209" s="11"/>
      <c r="E209" s="11"/>
    </row>
    <row r="210" spans="1:5" x14ac:dyDescent="0.25">
      <c r="A210" s="60" t="s">
        <v>293</v>
      </c>
      <c r="B210" s="60" t="s">
        <v>294</v>
      </c>
      <c r="C210" s="11">
        <v>14000</v>
      </c>
      <c r="D210" s="11"/>
      <c r="E210" s="11"/>
    </row>
    <row r="211" spans="1:5" x14ac:dyDescent="0.25">
      <c r="A211" s="60" t="s">
        <v>295</v>
      </c>
      <c r="B211" s="60" t="s">
        <v>296</v>
      </c>
      <c r="C211" s="11">
        <v>300000</v>
      </c>
      <c r="D211" s="11"/>
      <c r="E211" s="11"/>
    </row>
    <row r="212" spans="1:5" x14ac:dyDescent="0.25">
      <c r="A212" s="60" t="s">
        <v>297</v>
      </c>
      <c r="B212" s="60" t="s">
        <v>298</v>
      </c>
      <c r="C212" s="11">
        <v>8500</v>
      </c>
      <c r="D212" s="11"/>
      <c r="E212" s="11"/>
    </row>
    <row r="213" spans="1:5" x14ac:dyDescent="0.25">
      <c r="A213" s="60" t="s">
        <v>299</v>
      </c>
      <c r="B213" s="60" t="s">
        <v>300</v>
      </c>
      <c r="C213" s="11">
        <v>1313</v>
      </c>
      <c r="D213" s="11"/>
      <c r="E213" s="11"/>
    </row>
    <row r="214" spans="1:5" ht="15.6" thickBot="1" x14ac:dyDescent="0.3">
      <c r="A214" s="60" t="s">
        <v>301</v>
      </c>
      <c r="B214" s="60" t="s">
        <v>302</v>
      </c>
      <c r="C214" s="11">
        <v>4.5</v>
      </c>
      <c r="D214" s="11"/>
      <c r="E214" s="11"/>
    </row>
    <row r="215" spans="1:5" ht="16.2" thickTop="1" thickBot="1" x14ac:dyDescent="0.3">
      <c r="A215" s="62"/>
      <c r="B215" s="25" t="s">
        <v>303</v>
      </c>
      <c r="C215" s="25">
        <f>SUM(C191:C214)</f>
        <v>509597.03</v>
      </c>
      <c r="D215" s="25"/>
      <c r="E215" s="41"/>
    </row>
    <row r="216" spans="1:5" ht="15.6" thickTop="1" x14ac:dyDescent="0.25">
      <c r="A216" s="63"/>
      <c r="B216" s="57"/>
      <c r="C216" s="57"/>
      <c r="D216" s="57"/>
      <c r="E216" s="64"/>
    </row>
    <row r="217" spans="1:5" x14ac:dyDescent="0.25">
      <c r="A217" s="65" t="s">
        <v>304</v>
      </c>
      <c r="B217" s="66"/>
      <c r="C217" s="9"/>
      <c r="D217" s="9"/>
      <c r="E217" s="9"/>
    </row>
    <row r="218" spans="1:5" x14ac:dyDescent="0.25">
      <c r="A218" s="61" t="s">
        <v>305</v>
      </c>
      <c r="B218" s="61" t="s">
        <v>141</v>
      </c>
      <c r="C218" s="11">
        <v>33567</v>
      </c>
      <c r="D218" s="11"/>
      <c r="E218" s="11"/>
    </row>
    <row r="219" spans="1:5" x14ac:dyDescent="0.25">
      <c r="A219" s="61" t="s">
        <v>306</v>
      </c>
      <c r="B219" s="61" t="s">
        <v>173</v>
      </c>
      <c r="C219" s="11">
        <v>750</v>
      </c>
      <c r="D219" s="11"/>
      <c r="E219" s="11"/>
    </row>
    <row r="220" spans="1:5" x14ac:dyDescent="0.25">
      <c r="A220" s="61" t="s">
        <v>307</v>
      </c>
      <c r="B220" s="61" t="s">
        <v>212</v>
      </c>
      <c r="C220" s="11">
        <v>250</v>
      </c>
      <c r="D220" s="11"/>
      <c r="E220" s="11"/>
    </row>
    <row r="221" spans="1:5" x14ac:dyDescent="0.25">
      <c r="A221" s="61" t="s">
        <v>308</v>
      </c>
      <c r="B221" s="61" t="s">
        <v>122</v>
      </c>
      <c r="C221" s="11">
        <f>SUM(C218+C219+C220)*7.65%</f>
        <v>2644.3755000000001</v>
      </c>
      <c r="D221" s="11"/>
      <c r="E221" s="11"/>
    </row>
    <row r="222" spans="1:5" x14ac:dyDescent="0.25">
      <c r="A222" s="61" t="s">
        <v>309</v>
      </c>
      <c r="B222" s="61" t="s">
        <v>124</v>
      </c>
      <c r="C222" s="11">
        <v>2922</v>
      </c>
      <c r="D222" s="11"/>
      <c r="E222" s="11"/>
    </row>
    <row r="223" spans="1:5" x14ac:dyDescent="0.25">
      <c r="A223" s="61" t="s">
        <v>310</v>
      </c>
      <c r="B223" s="61" t="s">
        <v>126</v>
      </c>
      <c r="C223" s="11">
        <v>8115</v>
      </c>
      <c r="D223" s="11"/>
      <c r="E223" s="11"/>
    </row>
    <row r="224" spans="1:5" x14ac:dyDescent="0.25">
      <c r="A224" s="61" t="s">
        <v>311</v>
      </c>
      <c r="B224" s="61" t="s">
        <v>128</v>
      </c>
      <c r="C224" s="11">
        <v>2095</v>
      </c>
      <c r="D224" s="11"/>
      <c r="E224" s="11"/>
    </row>
    <row r="225" spans="1:5" x14ac:dyDescent="0.25">
      <c r="A225" s="61" t="s">
        <v>312</v>
      </c>
      <c r="B225" s="61" t="s">
        <v>130</v>
      </c>
      <c r="C225" s="11">
        <v>4000</v>
      </c>
      <c r="D225" s="11"/>
      <c r="E225" s="11"/>
    </row>
    <row r="226" spans="1:5" x14ac:dyDescent="0.25">
      <c r="A226" s="61" t="s">
        <v>313</v>
      </c>
      <c r="B226" s="61" t="s">
        <v>180</v>
      </c>
      <c r="C226" s="11">
        <v>600</v>
      </c>
      <c r="D226" s="11"/>
      <c r="E226" s="11"/>
    </row>
    <row r="227" spans="1:5" x14ac:dyDescent="0.25">
      <c r="A227" s="61" t="s">
        <v>314</v>
      </c>
      <c r="B227" s="61" t="s">
        <v>153</v>
      </c>
      <c r="C227" s="11">
        <v>250</v>
      </c>
      <c r="D227" s="11"/>
      <c r="E227" s="11"/>
    </row>
    <row r="228" spans="1:5" x14ac:dyDescent="0.25">
      <c r="A228" s="61" t="s">
        <v>315</v>
      </c>
      <c r="B228" s="61" t="s">
        <v>316</v>
      </c>
      <c r="C228" s="11">
        <v>17000</v>
      </c>
      <c r="D228" s="11"/>
      <c r="E228" s="11"/>
    </row>
    <row r="229" spans="1:5" x14ac:dyDescent="0.25">
      <c r="A229" s="61" t="s">
        <v>317</v>
      </c>
      <c r="B229" s="61" t="s">
        <v>136</v>
      </c>
      <c r="C229" s="11">
        <v>21354.74</v>
      </c>
      <c r="D229" s="11"/>
      <c r="E229" s="11"/>
    </row>
    <row r="230" spans="1:5" x14ac:dyDescent="0.25">
      <c r="A230" s="61" t="s">
        <v>318</v>
      </c>
      <c r="B230" s="61" t="s">
        <v>159</v>
      </c>
      <c r="C230" s="11">
        <v>20800</v>
      </c>
      <c r="D230" s="11"/>
      <c r="E230" s="11"/>
    </row>
    <row r="231" spans="1:5" x14ac:dyDescent="0.25">
      <c r="A231" s="61" t="s">
        <v>319</v>
      </c>
      <c r="B231" s="61" t="s">
        <v>320</v>
      </c>
      <c r="C231" s="11">
        <v>600</v>
      </c>
      <c r="D231" s="11"/>
      <c r="E231" s="11"/>
    </row>
    <row r="232" spans="1:5" x14ac:dyDescent="0.25">
      <c r="A232" s="61" t="s">
        <v>321</v>
      </c>
      <c r="B232" s="61" t="s">
        <v>322</v>
      </c>
      <c r="C232" s="11">
        <v>500</v>
      </c>
      <c r="D232" s="11"/>
      <c r="E232" s="11"/>
    </row>
    <row r="233" spans="1:5" x14ac:dyDescent="0.25">
      <c r="A233" s="61" t="s">
        <v>323</v>
      </c>
      <c r="B233" s="61" t="s">
        <v>188</v>
      </c>
      <c r="C233" s="11">
        <v>3200</v>
      </c>
      <c r="D233" s="11"/>
      <c r="E233" s="11"/>
    </row>
    <row r="234" spans="1:5" x14ac:dyDescent="0.25">
      <c r="A234" s="61" t="s">
        <v>324</v>
      </c>
      <c r="B234" s="61" t="s">
        <v>190</v>
      </c>
      <c r="C234" s="11">
        <v>400</v>
      </c>
      <c r="D234" s="11"/>
      <c r="E234" s="11"/>
    </row>
    <row r="235" spans="1:5" ht="15.6" thickBot="1" x14ac:dyDescent="0.3">
      <c r="A235" s="61" t="s">
        <v>325</v>
      </c>
      <c r="B235" s="61" t="s">
        <v>326</v>
      </c>
      <c r="C235" s="11">
        <v>20000</v>
      </c>
      <c r="D235" s="11"/>
      <c r="E235" s="11"/>
    </row>
    <row r="236" spans="1:5" ht="16.2" thickTop="1" thickBot="1" x14ac:dyDescent="0.3">
      <c r="A236" s="67"/>
      <c r="B236" s="25" t="s">
        <v>327</v>
      </c>
      <c r="C236" s="25">
        <f>SUM(C218:C235)</f>
        <v>139048.11550000001</v>
      </c>
      <c r="D236" s="25"/>
      <c r="E236" s="25"/>
    </row>
    <row r="237" spans="1:5" ht="15.6" thickTop="1" x14ac:dyDescent="0.25">
      <c r="A237" s="68"/>
      <c r="B237" s="69"/>
      <c r="C237" s="69"/>
      <c r="D237" s="69"/>
      <c r="E237" s="70"/>
    </row>
    <row r="238" spans="1:5" x14ac:dyDescent="0.25">
      <c r="A238" s="71" t="s">
        <v>328</v>
      </c>
      <c r="B238" s="72"/>
      <c r="C238" s="73"/>
      <c r="D238" s="73"/>
      <c r="E238" s="73"/>
    </row>
    <row r="239" spans="1:5" x14ac:dyDescent="0.25">
      <c r="A239" s="61" t="s">
        <v>329</v>
      </c>
      <c r="B239" s="73" t="s">
        <v>173</v>
      </c>
      <c r="C239" s="73">
        <v>2500</v>
      </c>
      <c r="D239" s="73"/>
      <c r="E239" s="73"/>
    </row>
    <row r="240" spans="1:5" x14ac:dyDescent="0.25">
      <c r="A240" s="61" t="s">
        <v>330</v>
      </c>
      <c r="B240" s="73" t="s">
        <v>122</v>
      </c>
      <c r="C240" s="73">
        <v>191.25</v>
      </c>
      <c r="D240" s="73"/>
      <c r="E240" s="73"/>
    </row>
    <row r="241" spans="1:5" x14ac:dyDescent="0.25">
      <c r="A241" s="61" t="s">
        <v>331</v>
      </c>
      <c r="B241" s="73" t="s">
        <v>332</v>
      </c>
      <c r="C241" s="73">
        <v>212</v>
      </c>
      <c r="D241" s="73"/>
      <c r="E241" s="73"/>
    </row>
    <row r="242" spans="1:5" x14ac:dyDescent="0.25">
      <c r="A242" s="61" t="s">
        <v>333</v>
      </c>
      <c r="B242" s="73" t="s">
        <v>334</v>
      </c>
      <c r="C242" s="73">
        <v>1274.5</v>
      </c>
      <c r="D242" s="73"/>
      <c r="E242" s="73"/>
    </row>
    <row r="243" spans="1:5" x14ac:dyDescent="0.25">
      <c r="A243" s="61" t="s">
        <v>335</v>
      </c>
      <c r="B243" s="73" t="s">
        <v>153</v>
      </c>
      <c r="C243" s="73">
        <v>500</v>
      </c>
      <c r="D243" s="73"/>
      <c r="E243" s="73"/>
    </row>
    <row r="244" spans="1:5" x14ac:dyDescent="0.25">
      <c r="A244" s="61" t="s">
        <v>336</v>
      </c>
      <c r="B244" s="73" t="s">
        <v>316</v>
      </c>
      <c r="C244" s="73">
        <v>3000</v>
      </c>
      <c r="D244" s="73"/>
      <c r="E244" s="73"/>
    </row>
    <row r="245" spans="1:5" x14ac:dyDescent="0.25">
      <c r="A245" s="61" t="s">
        <v>336</v>
      </c>
      <c r="B245" s="73" t="s">
        <v>337</v>
      </c>
      <c r="C245" s="73">
        <v>4149.17</v>
      </c>
      <c r="D245" s="73"/>
      <c r="E245" s="73"/>
    </row>
    <row r="246" spans="1:5" x14ac:dyDescent="0.25">
      <c r="A246" s="61" t="s">
        <v>338</v>
      </c>
      <c r="B246" s="73" t="s">
        <v>159</v>
      </c>
      <c r="C246" s="74">
        <v>6000</v>
      </c>
      <c r="D246" s="74"/>
      <c r="E246" s="74"/>
    </row>
    <row r="247" spans="1:5" x14ac:dyDescent="0.25">
      <c r="A247" s="61" t="s">
        <v>339</v>
      </c>
      <c r="B247" s="73" t="s">
        <v>192</v>
      </c>
      <c r="C247" s="74">
        <v>3300</v>
      </c>
      <c r="D247" s="74"/>
      <c r="E247" s="74"/>
    </row>
    <row r="248" spans="1:5" ht="15.6" thickBot="1" x14ac:dyDescent="0.3">
      <c r="A248" s="75" t="s">
        <v>340</v>
      </c>
      <c r="B248" s="76" t="s">
        <v>341</v>
      </c>
      <c r="C248" s="76">
        <v>450</v>
      </c>
      <c r="D248" s="76"/>
      <c r="E248" s="76"/>
    </row>
    <row r="249" spans="1:5" ht="16.2" thickTop="1" thickBot="1" x14ac:dyDescent="0.3">
      <c r="A249" s="77"/>
      <c r="B249" s="25" t="s">
        <v>342</v>
      </c>
      <c r="C249" s="25">
        <f>SUM(C239:C248)</f>
        <v>21576.92</v>
      </c>
      <c r="D249" s="25"/>
      <c r="E249" s="25"/>
    </row>
    <row r="250" spans="1:5" ht="16.2" thickTop="1" thickBot="1" x14ac:dyDescent="0.3">
      <c r="A250" s="78"/>
      <c r="B250" s="79"/>
      <c r="C250" s="79"/>
      <c r="D250" s="79"/>
      <c r="E250" s="79"/>
    </row>
    <row r="251" spans="1:5" ht="16.2" thickTop="1" thickBot="1" x14ac:dyDescent="0.3">
      <c r="A251" s="67" t="s">
        <v>343</v>
      </c>
      <c r="B251" s="25"/>
      <c r="C251" s="25">
        <f>SUM(C249+C236+C215+C188+C181+C172+C138+C132+C113+C107+C88)</f>
        <v>2397157.0095000006</v>
      </c>
      <c r="D251" s="25"/>
      <c r="E251" s="25"/>
    </row>
    <row r="252" spans="1:5" ht="16.2" thickTop="1" thickBot="1" x14ac:dyDescent="0.3">
      <c r="A252" s="71" t="s">
        <v>84</v>
      </c>
      <c r="B252" s="73"/>
      <c r="C252" s="72"/>
      <c r="D252" s="72"/>
      <c r="E252" s="72"/>
    </row>
    <row r="253" spans="1:5" ht="16.2" thickTop="1" thickBot="1" x14ac:dyDescent="0.3">
      <c r="A253" s="77"/>
      <c r="B253" s="25" t="s">
        <v>85</v>
      </c>
      <c r="C253" s="25"/>
      <c r="D253" s="25"/>
      <c r="E253" s="25"/>
    </row>
    <row r="254" spans="1:5" ht="15.6" thickTop="1" x14ac:dyDescent="0.25">
      <c r="A254" s="66"/>
      <c r="B254" s="80"/>
      <c r="C254" s="80"/>
      <c r="D254" s="80"/>
      <c r="E254" s="80"/>
    </row>
    <row r="255" spans="1:5" x14ac:dyDescent="0.25">
      <c r="A255" s="61" t="s">
        <v>344</v>
      </c>
      <c r="B255" s="81" t="s">
        <v>345</v>
      </c>
      <c r="C255" s="82">
        <v>252199.12</v>
      </c>
      <c r="D255" s="82"/>
      <c r="E255" s="80"/>
    </row>
    <row r="256" spans="1:5" x14ac:dyDescent="0.25">
      <c r="A256" s="10" t="s">
        <v>346</v>
      </c>
      <c r="B256" s="10" t="s">
        <v>347</v>
      </c>
      <c r="C256" s="83">
        <v>144234.87</v>
      </c>
      <c r="D256" s="83"/>
      <c r="E256" s="83"/>
    </row>
    <row r="257" spans="1:5" ht="15.6" thickBot="1" x14ac:dyDescent="0.3">
      <c r="A257" s="84"/>
      <c r="B257" s="84"/>
      <c r="C257" s="85"/>
      <c r="D257" s="85"/>
      <c r="E257" s="85"/>
    </row>
    <row r="258" spans="1:5" ht="16.2" thickTop="1" thickBot="1" x14ac:dyDescent="0.3">
      <c r="A258" s="86"/>
      <c r="B258" s="86" t="s">
        <v>348</v>
      </c>
      <c r="C258" s="87">
        <f>SUM(C251+C255+C256)</f>
        <v>2793590.9995000008</v>
      </c>
      <c r="D258" s="87"/>
      <c r="E258" s="87"/>
    </row>
    <row r="259" spans="1:5" ht="15.6" thickTop="1" x14ac:dyDescent="0.25"/>
  </sheetData>
  <dataConsolidate/>
  <phoneticPr fontId="2" type="noConversion"/>
  <printOptions horizontalCentered="1" gridLines="1"/>
  <pageMargins left="0.34" right="0.22" top="0.55000000000000004" bottom="0.17" header="0.56999999999999995" footer="0.17"/>
  <pageSetup scale="76" orientation="portrait" r:id="rId1"/>
  <headerFooter alignWithMargins="0">
    <oddFooter>&amp;C&amp;D&amp;T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General Fund</vt:lpstr>
      <vt:lpstr>'General Fund'!Print_Area</vt:lpstr>
      <vt:lpstr>'General Fund'!Print_Titles</vt:lpstr>
    </vt:vector>
  </TitlesOfParts>
  <Company>City of Chiefland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Allen</dc:creator>
  <cp:lastModifiedBy>Mary</cp:lastModifiedBy>
  <cp:lastPrinted>2019-10-08T12:00:53Z</cp:lastPrinted>
  <dcterms:created xsi:type="dcterms:W3CDTF">1998-11-20T19:25:51Z</dcterms:created>
  <dcterms:modified xsi:type="dcterms:W3CDTF">2019-10-08T12:01:39Z</dcterms:modified>
</cp:coreProperties>
</file>